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\Desktop\Total Golf Commerce\Pay4Golf18\2021 Season\"/>
    </mc:Choice>
  </mc:AlternateContent>
  <xr:revisionPtr revIDLastSave="0" documentId="13_ncr:1_{0F6517EE-6AB3-44BE-B0E2-2C5BD918FBF2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Information" sheetId="5" r:id="rId1"/>
    <sheet name="PRINT" sheetId="4" r:id="rId2"/>
    <sheet name="Scorecard" sheetId="7" r:id="rId3"/>
    <sheet name="Score Sheet" sheetId="1" r:id="rId4"/>
  </sheets>
  <definedNames>
    <definedName name="_xlnm._FilterDatabase" localSheetId="0" hidden="1">Information!$A$22:$D$30</definedName>
    <definedName name="_xlnm.Print_Area" localSheetId="1">PRINT!$A$1:$U$30</definedName>
    <definedName name="_xlnm.Print_Area" localSheetId="3">'Score Sheet'!$F$2:$AI$29</definedName>
    <definedName name="_xlnm.Print_Area" localSheetId="2">Scorecard!$A$1:$W$36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0" i="7" l="1"/>
  <c r="W34" i="7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9" i="7"/>
  <c r="W8" i="7"/>
  <c r="W7" i="7"/>
  <c r="T7" i="4"/>
  <c r="T10" i="4" s="1"/>
  <c r="O25" i="4" l="1"/>
  <c r="D27" i="1" l="1"/>
  <c r="D8" i="1"/>
  <c r="D29" i="1"/>
  <c r="D7" i="1"/>
  <c r="D22" i="1"/>
  <c r="D12" i="1"/>
  <c r="D26" i="1"/>
  <c r="D6" i="1"/>
  <c r="D17" i="1"/>
  <c r="D25" i="1"/>
  <c r="D19" i="1"/>
  <c r="D11" i="1"/>
  <c r="D16" i="1"/>
  <c r="D20" i="1"/>
  <c r="D28" i="1"/>
  <c r="D5" i="1"/>
  <c r="D24" i="1"/>
  <c r="D4" i="1"/>
  <c r="D13" i="1"/>
  <c r="D15" i="1"/>
  <c r="D23" i="1"/>
  <c r="D10" i="1"/>
  <c r="D14" i="1"/>
  <c r="D18" i="1"/>
  <c r="D9" i="1"/>
  <c r="Y27" i="1" l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Y9" i="1" l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AA9" i="1" l="1"/>
  <c r="A42" i="1"/>
  <c r="Y3" i="1"/>
  <c r="Y2" i="1"/>
  <c r="X3" i="1"/>
  <c r="X2" i="1"/>
  <c r="W3" i="1"/>
  <c r="W2" i="1"/>
  <c r="V3" i="1"/>
  <c r="V2" i="1"/>
  <c r="U3" i="1"/>
  <c r="U2" i="1"/>
  <c r="T3" i="1"/>
  <c r="T2" i="1"/>
  <c r="S3" i="1"/>
  <c r="S2" i="1"/>
  <c r="R3" i="1"/>
  <c r="R2" i="1"/>
  <c r="Q3" i="1"/>
  <c r="Q2" i="1"/>
  <c r="P3" i="1"/>
  <c r="P2" i="1"/>
  <c r="O3" i="1"/>
  <c r="O2" i="1"/>
  <c r="N3" i="1"/>
  <c r="N2" i="1"/>
  <c r="M3" i="1"/>
  <c r="M2" i="1"/>
  <c r="L3" i="1"/>
  <c r="L2" i="1"/>
  <c r="K3" i="1"/>
  <c r="K2" i="1"/>
  <c r="J3" i="1"/>
  <c r="J2" i="1"/>
  <c r="I3" i="1"/>
  <c r="I2" i="1"/>
  <c r="H3" i="1"/>
  <c r="H2" i="1"/>
  <c r="W5" i="7"/>
  <c r="V38" i="1"/>
  <c r="AA27" i="1"/>
  <c r="AA8" i="1"/>
  <c r="AA29" i="1"/>
  <c r="AA7" i="1"/>
  <c r="AA22" i="1"/>
  <c r="AA12" i="1"/>
  <c r="AA26" i="1"/>
  <c r="AA6" i="1"/>
  <c r="AA17" i="1"/>
  <c r="AA25" i="1"/>
  <c r="AA19" i="1"/>
  <c r="AA11" i="1"/>
  <c r="AA16" i="1"/>
  <c r="AA21" i="1"/>
  <c r="AA20" i="1"/>
  <c r="AA28" i="1"/>
  <c r="AA5" i="1"/>
  <c r="AA24" i="1"/>
  <c r="AA4" i="1"/>
  <c r="AA13" i="1"/>
  <c r="AA15" i="1"/>
  <c r="AA23" i="1"/>
  <c r="AA10" i="1"/>
  <c r="AA14" i="1"/>
  <c r="AA18" i="1"/>
  <c r="C27" i="1"/>
  <c r="B27" i="1"/>
  <c r="A27" i="1"/>
  <c r="C8" i="1"/>
  <c r="B8" i="1"/>
  <c r="A8" i="1"/>
  <c r="C29" i="1"/>
  <c r="B29" i="1"/>
  <c r="A29" i="1"/>
  <c r="C7" i="1"/>
  <c r="A7" i="1"/>
  <c r="C22" i="1"/>
  <c r="B22" i="1"/>
  <c r="A22" i="1"/>
  <c r="C12" i="1"/>
  <c r="B12" i="1"/>
  <c r="A12" i="1"/>
  <c r="C26" i="1"/>
  <c r="B26" i="1"/>
  <c r="A26" i="1"/>
  <c r="C6" i="1"/>
  <c r="B6" i="1"/>
  <c r="A6" i="1"/>
  <c r="C17" i="1"/>
  <c r="C25" i="1"/>
  <c r="B25" i="1"/>
  <c r="A25" i="1"/>
  <c r="C19" i="1"/>
  <c r="B19" i="1"/>
  <c r="A19" i="1"/>
  <c r="C11" i="1"/>
  <c r="B11" i="1"/>
  <c r="A11" i="1"/>
  <c r="C16" i="1"/>
  <c r="B16" i="1"/>
  <c r="A16" i="1"/>
  <c r="C21" i="1"/>
  <c r="A21" i="1"/>
  <c r="C20" i="1"/>
  <c r="B20" i="1"/>
  <c r="A20" i="1"/>
  <c r="C28" i="1"/>
  <c r="B28" i="1"/>
  <c r="A28" i="1"/>
  <c r="C5" i="1"/>
  <c r="B5" i="1"/>
  <c r="A5" i="1"/>
  <c r="C24" i="1"/>
  <c r="B24" i="1"/>
  <c r="A24" i="1"/>
  <c r="C4" i="1"/>
  <c r="B4" i="1"/>
  <c r="A4" i="1"/>
  <c r="C13" i="1"/>
  <c r="B13" i="1"/>
  <c r="A13" i="1"/>
  <c r="C15" i="1"/>
  <c r="B15" i="1"/>
  <c r="A15" i="1"/>
  <c r="C23" i="1"/>
  <c r="B23" i="1"/>
  <c r="A23" i="1"/>
  <c r="C10" i="1"/>
  <c r="B10" i="1"/>
  <c r="A10" i="1"/>
  <c r="C14" i="1"/>
  <c r="B14" i="1"/>
  <c r="A14" i="1"/>
  <c r="C18" i="1"/>
  <c r="B18" i="1"/>
  <c r="A18" i="1"/>
  <c r="C9" i="1"/>
  <c r="B9" i="1"/>
  <c r="A9" i="1"/>
  <c r="A1" i="7"/>
  <c r="J42" i="4"/>
  <c r="I42" i="4"/>
  <c r="F42" i="4"/>
  <c r="A46" i="7" s="1"/>
  <c r="E42" i="4"/>
  <c r="J41" i="4"/>
  <c r="I41" i="4"/>
  <c r="F41" i="4"/>
  <c r="A45" i="7" s="1"/>
  <c r="E41" i="4"/>
  <c r="J40" i="4"/>
  <c r="D44" i="7" s="1"/>
  <c r="X44" i="7" s="1"/>
  <c r="I40" i="4"/>
  <c r="F40" i="4"/>
  <c r="E40" i="4"/>
  <c r="J39" i="4"/>
  <c r="D43" i="7" s="1"/>
  <c r="X43" i="7" s="1"/>
  <c r="I39" i="4"/>
  <c r="F39" i="4"/>
  <c r="E39" i="4"/>
  <c r="J38" i="4"/>
  <c r="I38" i="4"/>
  <c r="F38" i="4"/>
  <c r="E38" i="4"/>
  <c r="J37" i="4"/>
  <c r="I37" i="4"/>
  <c r="F37" i="4"/>
  <c r="E37" i="4"/>
  <c r="J36" i="4"/>
  <c r="I36" i="4"/>
  <c r="F36" i="4"/>
  <c r="E36" i="4"/>
  <c r="J35" i="4"/>
  <c r="I35" i="4"/>
  <c r="F35" i="4"/>
  <c r="E35" i="4"/>
  <c r="J34" i="4"/>
  <c r="I34" i="4"/>
  <c r="F34" i="4"/>
  <c r="E34" i="4"/>
  <c r="J33" i="4"/>
  <c r="I33" i="4"/>
  <c r="F33" i="4"/>
  <c r="A37" i="7" s="1"/>
  <c r="E33" i="4"/>
  <c r="J32" i="4"/>
  <c r="D36" i="7" s="1"/>
  <c r="X36" i="7" s="1"/>
  <c r="I32" i="4"/>
  <c r="F32" i="4"/>
  <c r="E32" i="4"/>
  <c r="J31" i="4"/>
  <c r="D35" i="7" s="1"/>
  <c r="X35" i="7" s="1"/>
  <c r="I31" i="4"/>
  <c r="F31" i="4"/>
  <c r="E31" i="4"/>
  <c r="J30" i="4"/>
  <c r="D34" i="7" s="1"/>
  <c r="X34" i="7" s="1"/>
  <c r="AF27" i="1" s="1"/>
  <c r="I30" i="4"/>
  <c r="G27" i="1" s="1"/>
  <c r="F30" i="4"/>
  <c r="F27" i="1" s="1"/>
  <c r="E30" i="4"/>
  <c r="E27" i="1" s="1"/>
  <c r="J29" i="4"/>
  <c r="AB8" i="1" s="1"/>
  <c r="I29" i="4"/>
  <c r="G8" i="1" s="1"/>
  <c r="F29" i="4"/>
  <c r="F8" i="1" s="1"/>
  <c r="E29" i="4"/>
  <c r="E8" i="1" s="1"/>
  <c r="J28" i="4"/>
  <c r="AB29" i="1" s="1"/>
  <c r="I28" i="4"/>
  <c r="G29" i="1" s="1"/>
  <c r="F28" i="4"/>
  <c r="F29" i="1" s="1"/>
  <c r="E28" i="4"/>
  <c r="E29" i="1" s="1"/>
  <c r="J27" i="4"/>
  <c r="I27" i="4"/>
  <c r="F27" i="4"/>
  <c r="E27" i="4"/>
  <c r="J26" i="4"/>
  <c r="AB7" i="1" s="1"/>
  <c r="I26" i="4"/>
  <c r="G7" i="1" s="1"/>
  <c r="F26" i="4"/>
  <c r="F7" i="1" s="1"/>
  <c r="E26" i="4"/>
  <c r="E7" i="1" s="1"/>
  <c r="J25" i="4"/>
  <c r="AB22" i="1" s="1"/>
  <c r="I25" i="4"/>
  <c r="G22" i="1" s="1"/>
  <c r="F25" i="4"/>
  <c r="A29" i="7" s="1"/>
  <c r="E25" i="4"/>
  <c r="E22" i="1" s="1"/>
  <c r="J24" i="4"/>
  <c r="D28" i="7" s="1"/>
  <c r="X28" i="7" s="1"/>
  <c r="AF12" i="1" s="1"/>
  <c r="I24" i="4"/>
  <c r="G12" i="1" s="1"/>
  <c r="F24" i="4"/>
  <c r="F12" i="1" s="1"/>
  <c r="E24" i="4"/>
  <c r="E12" i="1" s="1"/>
  <c r="J23" i="4"/>
  <c r="D27" i="7" s="1"/>
  <c r="X27" i="7" s="1"/>
  <c r="AF26" i="1" s="1"/>
  <c r="I23" i="4"/>
  <c r="G26" i="1" s="1"/>
  <c r="F23" i="4"/>
  <c r="F26" i="1" s="1"/>
  <c r="E23" i="4"/>
  <c r="E26" i="1" s="1"/>
  <c r="J22" i="4"/>
  <c r="D26" i="7" s="1"/>
  <c r="X26" i="7" s="1"/>
  <c r="AF6" i="1" s="1"/>
  <c r="I22" i="4"/>
  <c r="G6" i="1" s="1"/>
  <c r="F22" i="4"/>
  <c r="A26" i="7" s="1"/>
  <c r="E22" i="4"/>
  <c r="E6" i="1" s="1"/>
  <c r="J21" i="4"/>
  <c r="AB17" i="1" s="1"/>
  <c r="I21" i="4"/>
  <c r="G17" i="1" s="1"/>
  <c r="F21" i="4"/>
  <c r="F17" i="1" s="1"/>
  <c r="E21" i="4"/>
  <c r="E17" i="1" s="1"/>
  <c r="J20" i="4"/>
  <c r="AB25" i="1" s="1"/>
  <c r="I20" i="4"/>
  <c r="G25" i="1" s="1"/>
  <c r="F20" i="4"/>
  <c r="F25" i="1" s="1"/>
  <c r="E20" i="4"/>
  <c r="E25" i="1" s="1"/>
  <c r="J19" i="4"/>
  <c r="AB19" i="1" s="1"/>
  <c r="I19" i="4"/>
  <c r="G19" i="1" s="1"/>
  <c r="F19" i="4"/>
  <c r="F19" i="1" s="1"/>
  <c r="E19" i="4"/>
  <c r="E19" i="1" s="1"/>
  <c r="J18" i="4"/>
  <c r="AB11" i="1" s="1"/>
  <c r="I18" i="4"/>
  <c r="G11" i="1" s="1"/>
  <c r="F18" i="4"/>
  <c r="F11" i="1" s="1"/>
  <c r="E18" i="4"/>
  <c r="E11" i="1" s="1"/>
  <c r="J17" i="4"/>
  <c r="AB16" i="1" s="1"/>
  <c r="I17" i="4"/>
  <c r="G16" i="1" s="1"/>
  <c r="F17" i="4"/>
  <c r="A21" i="7" s="1"/>
  <c r="E17" i="4"/>
  <c r="E16" i="1" s="1"/>
  <c r="J16" i="4"/>
  <c r="D20" i="7" s="1"/>
  <c r="X20" i="7" s="1"/>
  <c r="AF21" i="1" s="1"/>
  <c r="I16" i="4"/>
  <c r="G21" i="1" s="1"/>
  <c r="F16" i="4"/>
  <c r="F21" i="1" s="1"/>
  <c r="E16" i="4"/>
  <c r="E21" i="1" s="1"/>
  <c r="J15" i="4"/>
  <c r="D19" i="7" s="1"/>
  <c r="X19" i="7" s="1"/>
  <c r="AF20" i="1" s="1"/>
  <c r="I15" i="4"/>
  <c r="G20" i="1" s="1"/>
  <c r="F15" i="4"/>
  <c r="F20" i="1" s="1"/>
  <c r="E15" i="4"/>
  <c r="E20" i="1" s="1"/>
  <c r="J14" i="4"/>
  <c r="AB28" i="1" s="1"/>
  <c r="I14" i="4"/>
  <c r="G28" i="1" s="1"/>
  <c r="F14" i="4"/>
  <c r="A18" i="7" s="1"/>
  <c r="E14" i="4"/>
  <c r="E28" i="1" s="1"/>
  <c r="J13" i="4"/>
  <c r="AB5" i="1" s="1"/>
  <c r="I13" i="4"/>
  <c r="G5" i="1" s="1"/>
  <c r="F13" i="4"/>
  <c r="F5" i="1" s="1"/>
  <c r="E13" i="4"/>
  <c r="E5" i="1" s="1"/>
  <c r="J12" i="4"/>
  <c r="AB24" i="1" s="1"/>
  <c r="I12" i="4"/>
  <c r="G24" i="1" s="1"/>
  <c r="F12" i="4"/>
  <c r="A16" i="7" s="1"/>
  <c r="E12" i="4"/>
  <c r="E24" i="1" s="1"/>
  <c r="J11" i="4"/>
  <c r="AB4" i="1" s="1"/>
  <c r="I11" i="4"/>
  <c r="G4" i="1" s="1"/>
  <c r="F11" i="4"/>
  <c r="A15" i="7" s="1"/>
  <c r="E11" i="4"/>
  <c r="E4" i="1" s="1"/>
  <c r="J10" i="4"/>
  <c r="AB13" i="1" s="1"/>
  <c r="I10" i="4"/>
  <c r="G13" i="1" s="1"/>
  <c r="F10" i="4"/>
  <c r="F13" i="1" s="1"/>
  <c r="E10" i="4"/>
  <c r="E13" i="1" s="1"/>
  <c r="J9" i="4"/>
  <c r="I9" i="4"/>
  <c r="F9" i="4"/>
  <c r="E9" i="4"/>
  <c r="J8" i="4"/>
  <c r="D12" i="7" s="1"/>
  <c r="X12" i="7" s="1"/>
  <c r="AF15" i="1" s="1"/>
  <c r="I8" i="4"/>
  <c r="G15" i="1" s="1"/>
  <c r="F8" i="4"/>
  <c r="F15" i="1" s="1"/>
  <c r="E8" i="4"/>
  <c r="E15" i="1" s="1"/>
  <c r="J7" i="4"/>
  <c r="D11" i="7" s="1"/>
  <c r="X11" i="7" s="1"/>
  <c r="AF23" i="1" s="1"/>
  <c r="I7" i="4"/>
  <c r="G23" i="1" s="1"/>
  <c r="F7" i="4"/>
  <c r="F23" i="1" s="1"/>
  <c r="E7" i="4"/>
  <c r="E23" i="1" s="1"/>
  <c r="J6" i="4"/>
  <c r="D10" i="7" s="1"/>
  <c r="X10" i="7" s="1"/>
  <c r="AF10" i="1" s="1"/>
  <c r="I6" i="4"/>
  <c r="G10" i="1" s="1"/>
  <c r="F6" i="4"/>
  <c r="A10" i="7" s="1"/>
  <c r="E6" i="4"/>
  <c r="E10" i="1" s="1"/>
  <c r="J5" i="4"/>
  <c r="AB14" i="1" s="1"/>
  <c r="I5" i="4"/>
  <c r="G14" i="1" s="1"/>
  <c r="F5" i="4"/>
  <c r="F14" i="1" s="1"/>
  <c r="E5" i="4"/>
  <c r="E14" i="1" s="1"/>
  <c r="J4" i="4"/>
  <c r="AB18" i="1" s="1"/>
  <c r="I4" i="4"/>
  <c r="G18" i="1" s="1"/>
  <c r="F4" i="4"/>
  <c r="F18" i="1" s="1"/>
  <c r="E4" i="4"/>
  <c r="E18" i="1" s="1"/>
  <c r="J3" i="4"/>
  <c r="AB9" i="1" s="1"/>
  <c r="I3" i="4"/>
  <c r="G9" i="1" s="1"/>
  <c r="F3" i="4"/>
  <c r="A7" i="7" s="1"/>
  <c r="AA30" i="1" l="1"/>
  <c r="A35" i="7"/>
  <c r="D29" i="7"/>
  <c r="X29" i="7" s="1"/>
  <c r="AF22" i="1" s="1"/>
  <c r="A22" i="7"/>
  <c r="D21" i="7"/>
  <c r="X21" i="7" s="1"/>
  <c r="AF16" i="1" s="1"/>
  <c r="D13" i="7"/>
  <c r="X13" i="7" s="1"/>
  <c r="D9" i="7"/>
  <c r="X9" i="7" s="1"/>
  <c r="AF14" i="1" s="1"/>
  <c r="F28" i="1"/>
  <c r="AB26" i="1"/>
  <c r="AC26" i="1" s="1"/>
  <c r="AE26" i="1" s="1"/>
  <c r="A23" i="7"/>
  <c r="A30" i="7"/>
  <c r="F6" i="1"/>
  <c r="A34" i="7"/>
  <c r="D37" i="7"/>
  <c r="X37" i="7" s="1"/>
  <c r="AB23" i="1"/>
  <c r="AC23" i="1" s="1"/>
  <c r="AE23" i="1" s="1"/>
  <c r="D17" i="7"/>
  <c r="X17" i="7" s="1"/>
  <c r="AF5" i="1" s="1"/>
  <c r="A42" i="7"/>
  <c r="F4" i="1"/>
  <c r="A8" i="7"/>
  <c r="A13" i="7"/>
  <c r="D45" i="7"/>
  <c r="X45" i="7" s="1"/>
  <c r="A39" i="7"/>
  <c r="AC18" i="1"/>
  <c r="AE18" i="1" s="1"/>
  <c r="AC13" i="1"/>
  <c r="AE13" i="1" s="1"/>
  <c r="AC24" i="1"/>
  <c r="AE24" i="1" s="1"/>
  <c r="AC28" i="1"/>
  <c r="AE28" i="1" s="1"/>
  <c r="AC11" i="1"/>
  <c r="AE11" i="1" s="1"/>
  <c r="AC25" i="1"/>
  <c r="AE25" i="1" s="1"/>
  <c r="AC7" i="1"/>
  <c r="AC29" i="1"/>
  <c r="AE29" i="1" s="1"/>
  <c r="AC14" i="1"/>
  <c r="AE14" i="1" s="1"/>
  <c r="AC4" i="1"/>
  <c r="AE4" i="1" s="1"/>
  <c r="AC5" i="1"/>
  <c r="AE5" i="1" s="1"/>
  <c r="AC16" i="1"/>
  <c r="AE16" i="1" s="1"/>
  <c r="AC19" i="1"/>
  <c r="AC17" i="1"/>
  <c r="AE17" i="1" s="1"/>
  <c r="AC22" i="1"/>
  <c r="AC8" i="1"/>
  <c r="AE8" i="1" s="1"/>
  <c r="AC9" i="1"/>
  <c r="F9" i="1"/>
  <c r="F10" i="1"/>
  <c r="A9" i="7"/>
  <c r="A17" i="7"/>
  <c r="A27" i="7"/>
  <c r="A40" i="7"/>
  <c r="A31" i="7"/>
  <c r="A43" i="7"/>
  <c r="A11" i="7"/>
  <c r="A19" i="7"/>
  <c r="A32" i="7"/>
  <c r="A14" i="7"/>
  <c r="A24" i="7"/>
  <c r="A38" i="7"/>
  <c r="AB20" i="1"/>
  <c r="AC20" i="1" s="1"/>
  <c r="AE20" i="1" s="1"/>
  <c r="AB10" i="1"/>
  <c r="AC10" i="1" s="1"/>
  <c r="AE10" i="1" s="1"/>
  <c r="D14" i="7"/>
  <c r="X14" i="7" s="1"/>
  <c r="AF13" i="1" s="1"/>
  <c r="D18" i="7"/>
  <c r="X18" i="7" s="1"/>
  <c r="AF28" i="1" s="1"/>
  <c r="A25" i="7"/>
  <c r="A33" i="7"/>
  <c r="A41" i="7"/>
  <c r="D22" i="7"/>
  <c r="X22" i="7" s="1"/>
  <c r="AF11" i="1" s="1"/>
  <c r="D30" i="7"/>
  <c r="X30" i="7" s="1"/>
  <c r="AF7" i="1" s="1"/>
  <c r="D38" i="7"/>
  <c r="X38" i="7" s="1"/>
  <c r="D46" i="7"/>
  <c r="X46" i="7" s="1"/>
  <c r="F16" i="1"/>
  <c r="F22" i="1"/>
  <c r="AB15" i="1"/>
  <c r="AC15" i="1" s="1"/>
  <c r="AE15" i="1" s="1"/>
  <c r="AB21" i="1"/>
  <c r="AC21" i="1" s="1"/>
  <c r="AB12" i="1"/>
  <c r="AC12" i="1" s="1"/>
  <c r="AE12" i="1" s="1"/>
  <c r="AB6" i="1"/>
  <c r="AC6" i="1" s="1"/>
  <c r="AE6" i="1" s="1"/>
  <c r="D23" i="7"/>
  <c r="X23" i="7" s="1"/>
  <c r="AF19" i="1" s="1"/>
  <c r="D31" i="7"/>
  <c r="X31" i="7" s="1"/>
  <c r="D39" i="7"/>
  <c r="X39" i="7" s="1"/>
  <c r="F24" i="1"/>
  <c r="AB27" i="1"/>
  <c r="AC27" i="1" s="1"/>
  <c r="AE27" i="1" s="1"/>
  <c r="D15" i="7"/>
  <c r="X15" i="7" s="1"/>
  <c r="AF4" i="1" s="1"/>
  <c r="D24" i="7"/>
  <c r="X24" i="7" s="1"/>
  <c r="AF25" i="1" s="1"/>
  <c r="D32" i="7"/>
  <c r="X32" i="7" s="1"/>
  <c r="AF29" i="1" s="1"/>
  <c r="D40" i="7"/>
  <c r="X40" i="7" s="1"/>
  <c r="D7" i="7"/>
  <c r="X7" i="7" s="1"/>
  <c r="AF9" i="1" s="1"/>
  <c r="A12" i="7"/>
  <c r="A20" i="7"/>
  <c r="A28" i="7"/>
  <c r="A36" i="7"/>
  <c r="A44" i="7"/>
  <c r="D25" i="7"/>
  <c r="X25" i="7" s="1"/>
  <c r="AF17" i="1" s="1"/>
  <c r="D33" i="7"/>
  <c r="X33" i="7" s="1"/>
  <c r="AF8" i="1" s="1"/>
  <c r="D41" i="7"/>
  <c r="X41" i="7" s="1"/>
  <c r="D8" i="7"/>
  <c r="X8" i="7" s="1"/>
  <c r="AF18" i="1" s="1"/>
  <c r="D16" i="7"/>
  <c r="X16" i="7" s="1"/>
  <c r="AF24" i="1" s="1"/>
  <c r="D42" i="7"/>
  <c r="X42" i="7" s="1"/>
  <c r="V39" i="1"/>
  <c r="AH15" i="1"/>
  <c r="AC30" i="1" l="1"/>
  <c r="AE9" i="1"/>
  <c r="AI15" i="1"/>
  <c r="A43" i="4" l="1"/>
  <c r="B43" i="4"/>
  <c r="C30" i="1" l="1"/>
  <c r="E3" i="4" l="1"/>
  <c r="E9" i="1" s="1"/>
  <c r="AH27" i="1" l="1"/>
  <c r="AH26" i="1"/>
  <c r="AH25" i="1"/>
  <c r="AH24" i="1"/>
  <c r="AH23" i="1"/>
  <c r="AI26" i="1" l="1"/>
  <c r="AI24" i="1"/>
  <c r="AI23" i="1"/>
  <c r="AI25" i="1"/>
  <c r="AI27" i="1"/>
  <c r="AH16" i="1" l="1"/>
  <c r="AH28" i="1"/>
  <c r="AH19" i="1"/>
  <c r="AH22" i="1"/>
  <c r="AH21" i="1"/>
  <c r="AH20" i="1"/>
  <c r="AH18" i="1"/>
  <c r="AH29" i="1"/>
  <c r="AH17" i="1"/>
  <c r="B30" i="1"/>
  <c r="A30" i="1"/>
  <c r="A1" i="1"/>
  <c r="AI4" i="1" l="1"/>
  <c r="Z3" i="1"/>
  <c r="AH7" i="1" l="1"/>
  <c r="AI7" i="1" s="1"/>
  <c r="AH14" i="1"/>
  <c r="AH8" i="1"/>
  <c r="AI8" i="1" s="1"/>
  <c r="AH9" i="1"/>
  <c r="AI9" i="1" s="1"/>
  <c r="AH6" i="1"/>
  <c r="AI6" i="1" s="1"/>
  <c r="AH11" i="1"/>
  <c r="AI11" i="1" s="1"/>
  <c r="AH12" i="1"/>
  <c r="AI12" i="1" s="1"/>
  <c r="AH5" i="1"/>
  <c r="AI5" i="1" s="1"/>
  <c r="AH10" i="1"/>
  <c r="AI10" i="1" s="1"/>
  <c r="AH13" i="1"/>
  <c r="AI13" i="1" s="1"/>
  <c r="AI14" i="1" l="1"/>
  <c r="AI16" i="1" l="1"/>
  <c r="AI17" i="1" l="1"/>
  <c r="AI18" i="1" l="1"/>
  <c r="AI20" i="1" l="1"/>
  <c r="AI19" i="1"/>
  <c r="AI21" i="1" l="1"/>
  <c r="AI22" i="1" l="1"/>
  <c r="AI28" i="1" l="1"/>
  <c r="AI29" i="1" l="1"/>
</calcChain>
</file>

<file path=xl/sharedStrings.xml><?xml version="1.0" encoding="utf-8"?>
<sst xmlns="http://schemas.openxmlformats.org/spreadsheetml/2006/main" count="616" uniqueCount="418">
  <si>
    <t>Skin</t>
  </si>
  <si>
    <t>Team</t>
  </si>
  <si>
    <t>Par</t>
  </si>
  <si>
    <t>Net</t>
  </si>
  <si>
    <t>C9</t>
  </si>
  <si>
    <t>D4</t>
  </si>
  <si>
    <t>DA</t>
  </si>
  <si>
    <t>C2</t>
  </si>
  <si>
    <t>D2</t>
  </si>
  <si>
    <t>D3</t>
  </si>
  <si>
    <t>D5</t>
  </si>
  <si>
    <t>C4</t>
  </si>
  <si>
    <t>D6</t>
  </si>
  <si>
    <t>C3</t>
  </si>
  <si>
    <t>CA</t>
  </si>
  <si>
    <t>C5</t>
  </si>
  <si>
    <t>C6</t>
  </si>
  <si>
    <t>D7</t>
  </si>
  <si>
    <t>C8</t>
  </si>
  <si>
    <t>1st</t>
  </si>
  <si>
    <t>Players</t>
  </si>
  <si>
    <t>Total</t>
  </si>
  <si>
    <t>Skins</t>
  </si>
  <si>
    <t>Hole</t>
  </si>
  <si>
    <t>Partner</t>
  </si>
  <si>
    <t>POINTS AWARDED</t>
  </si>
  <si>
    <t>POS</t>
  </si>
  <si>
    <t>FIELD</t>
  </si>
  <si>
    <t>TOTAL</t>
  </si>
  <si>
    <t>D8</t>
  </si>
  <si>
    <t>HA</t>
  </si>
  <si>
    <t>Index</t>
  </si>
  <si>
    <t>Player</t>
  </si>
  <si>
    <t>Player / Index</t>
  </si>
  <si>
    <t>TEAM</t>
  </si>
  <si>
    <t>PLAYER</t>
  </si>
  <si>
    <t>Total Payout</t>
  </si>
  <si>
    <t>$ Due To Be Paid Past Events</t>
  </si>
  <si>
    <t>D9</t>
  </si>
  <si>
    <t>Adjust</t>
  </si>
  <si>
    <t>Average</t>
  </si>
  <si>
    <t># of Participants</t>
  </si>
  <si>
    <t>$ Due To Be Paid Out</t>
  </si>
  <si>
    <t>SKINS WON</t>
  </si>
  <si>
    <t>SKINS IN</t>
  </si>
  <si>
    <t>PER SKIN</t>
  </si>
  <si>
    <t>Skins In</t>
  </si>
  <si>
    <t>Team In</t>
  </si>
  <si>
    <t>Paid Out</t>
  </si>
  <si>
    <t>Cash On Hand</t>
  </si>
  <si>
    <t>NET</t>
  </si>
  <si>
    <t>Payout Per Skin</t>
  </si>
  <si>
    <t>Total To Be Paid</t>
  </si>
  <si>
    <t>3rd</t>
  </si>
  <si>
    <t>SA</t>
  </si>
  <si>
    <t>2nd</t>
  </si>
  <si>
    <t>`</t>
  </si>
  <si>
    <t>H2</t>
  </si>
  <si>
    <t>H3</t>
  </si>
  <si>
    <t>H4</t>
  </si>
  <si>
    <t>H5</t>
  </si>
  <si>
    <t>S2</t>
  </si>
  <si>
    <t>S3</t>
  </si>
  <si>
    <t>S4</t>
  </si>
  <si>
    <t>S5</t>
  </si>
  <si>
    <t>S6</t>
  </si>
  <si>
    <t>S7</t>
  </si>
  <si>
    <t>S8</t>
  </si>
  <si>
    <t>S9</t>
  </si>
  <si>
    <t>CASH ON HAND</t>
  </si>
  <si>
    <t>$ To Be Paid Past Events</t>
  </si>
  <si>
    <t>Skins payout</t>
  </si>
  <si>
    <t>hilborn@att.net</t>
  </si>
  <si>
    <t>cannot play is cart path only(handicapped flag)</t>
  </si>
  <si>
    <t>SS</t>
  </si>
  <si>
    <t>meldrich2@gmail.com</t>
  </si>
  <si>
    <t>red</t>
  </si>
  <si>
    <t>Larry DiMaggio (SS)</t>
  </si>
  <si>
    <t>Lpdimag@gmail.com</t>
  </si>
  <si>
    <t>Randy Weller (SS)</t>
  </si>
  <si>
    <t>CRWELLER2003@YAHOO.COM</t>
  </si>
  <si>
    <t>Raymond norton (SS)</t>
  </si>
  <si>
    <t>rayanwen@optonline.net</t>
  </si>
  <si>
    <t>631-448-1471</t>
  </si>
  <si>
    <t>Ron Couture (SS)</t>
  </si>
  <si>
    <t>Rcouture@triad.rr.com</t>
  </si>
  <si>
    <t>waynecothran@hotmail.com</t>
  </si>
  <si>
    <t>andy2197@gmail.com</t>
  </si>
  <si>
    <t>Artie Emken (S)</t>
  </si>
  <si>
    <t>absoluteartie@yahoo.com</t>
  </si>
  <si>
    <t>732-539-6076</t>
  </si>
  <si>
    <t>Austin Hazel</t>
  </si>
  <si>
    <t>suits2go@aol.com</t>
  </si>
  <si>
    <t>Barry Small (S)</t>
  </si>
  <si>
    <t>Bsmallnc@gmail.com</t>
  </si>
  <si>
    <t>Ben Price</t>
  </si>
  <si>
    <t>bprice1229@yahoo.com</t>
  </si>
  <si>
    <t>Bill Taylorson (SS)</t>
  </si>
  <si>
    <t>builtie@bellsouth.net</t>
  </si>
  <si>
    <t>senior tee</t>
  </si>
  <si>
    <t>Brad Helms</t>
  </si>
  <si>
    <t>bradhelms1@live.com</t>
  </si>
  <si>
    <t>704-488-0442</t>
  </si>
  <si>
    <t>Bruce Heath (S)</t>
  </si>
  <si>
    <t>704-517-8705</t>
  </si>
  <si>
    <t>Bruce Parrish (S)</t>
  </si>
  <si>
    <t>BRUCEPRRSH@GMAIL.COM</t>
  </si>
  <si>
    <t>Bryan Saint</t>
  </si>
  <si>
    <t>bryan.swaringen@gmail.com</t>
  </si>
  <si>
    <t>Charles Mobley (S)</t>
  </si>
  <si>
    <t>mobleycjr@outlook.com</t>
  </si>
  <si>
    <t>Chris Cave</t>
  </si>
  <si>
    <t>chriscave78@gmail.com</t>
  </si>
  <si>
    <t>Chris Linville</t>
  </si>
  <si>
    <t>chrisl2112@yahoo.com</t>
  </si>
  <si>
    <t>440-477-6504</t>
  </si>
  <si>
    <t>Chris Quinn</t>
  </si>
  <si>
    <t>chris@pay4golf.com</t>
  </si>
  <si>
    <t>704-650-3530</t>
  </si>
  <si>
    <t>Dan Cook</t>
  </si>
  <si>
    <t>dcooknc@gmail.com</t>
  </si>
  <si>
    <t>dnsndbrg@gmail.com</t>
  </si>
  <si>
    <t>Daniel Parker</t>
  </si>
  <si>
    <t>Danpparker@carolina.rr.com</t>
  </si>
  <si>
    <t>704-277-9506</t>
  </si>
  <si>
    <t>David Coutts (S)</t>
  </si>
  <si>
    <t>couttssoccer@comcast.net</t>
  </si>
  <si>
    <t>David Ridgeway</t>
  </si>
  <si>
    <t>davidridgeway@hotmail.com</t>
  </si>
  <si>
    <t>Deno Pourlos</t>
  </si>
  <si>
    <t xml:space="preserve">djpourlos@carolina.rr.com </t>
  </si>
  <si>
    <t>derekschlageter@gmail.com</t>
  </si>
  <si>
    <t xml:space="preserve">Earl Moore (S) </t>
  </si>
  <si>
    <t>Rumoore@truvista.net</t>
  </si>
  <si>
    <t>Flkeitt@gmail.com</t>
  </si>
  <si>
    <t>Fred Ripka</t>
  </si>
  <si>
    <t>ripkafk@hotmail.com</t>
  </si>
  <si>
    <t>803-627-9734</t>
  </si>
  <si>
    <t>garyhahn98@aol.com</t>
  </si>
  <si>
    <t>Greg Harrold</t>
  </si>
  <si>
    <t>greger2001@yahoo.com</t>
  </si>
  <si>
    <t>Greg@zelnikthemagician.com</t>
  </si>
  <si>
    <t>704-281-2698</t>
  </si>
  <si>
    <t>hayesxjones@yahoo.com</t>
  </si>
  <si>
    <t>803-984-1111</t>
  </si>
  <si>
    <t>hjr13@yahoo.com</t>
  </si>
  <si>
    <t>holedout@hotmail.com</t>
  </si>
  <si>
    <t>James Smith (S)</t>
  </si>
  <si>
    <t>jssmith5757@gmail.com</t>
  </si>
  <si>
    <t>Jason Leake</t>
  </si>
  <si>
    <t>jleake1@hotmail.com</t>
  </si>
  <si>
    <t>Jay Baitz (S)</t>
  </si>
  <si>
    <t>jay9346@gmail.com</t>
  </si>
  <si>
    <t>704-995-7901</t>
  </si>
  <si>
    <t>hujeco@gmail.com</t>
  </si>
  <si>
    <t>Jeff Minemier </t>
  </si>
  <si>
    <t>jeffjmin@yahoo.com</t>
  </si>
  <si>
    <t>joelmarl@sc.rr.com</t>
  </si>
  <si>
    <t>johntflynn@yahoo.com</t>
  </si>
  <si>
    <t>John Hammond</t>
  </si>
  <si>
    <t>jdh992003@yahoo.com</t>
  </si>
  <si>
    <t>John Houston</t>
  </si>
  <si>
    <t>jkhuston@att.net</t>
  </si>
  <si>
    <t>John Pluckhahn (S)</t>
  </si>
  <si>
    <t>pluckon@carolina.rr.com</t>
  </si>
  <si>
    <t>704-231-3559</t>
  </si>
  <si>
    <t>John Thurston (S)</t>
  </si>
  <si>
    <t>jthurstonsr@tec-carolinas.com</t>
  </si>
  <si>
    <t>980-722-3790</t>
  </si>
  <si>
    <t>Joseph DAmbrosia</t>
  </si>
  <si>
    <t>joed212000@yahoo.com</t>
  </si>
  <si>
    <t>Josh Nanney</t>
  </si>
  <si>
    <t>joshua.nanney@gmail.com</t>
  </si>
  <si>
    <t xml:space="preserve">Ken Snow </t>
  </si>
  <si>
    <t>kennsnow@snowlegal.com</t>
  </si>
  <si>
    <t>Kenny Halas</t>
  </si>
  <si>
    <t>kenny@statelinesportscomplex.com</t>
  </si>
  <si>
    <t>ksmith261@carolina.rr.com</t>
  </si>
  <si>
    <t>kevin@kevindecker.com</t>
  </si>
  <si>
    <t>Kevin rock</t>
  </si>
  <si>
    <t>Kevin.rock@allstate.com</t>
  </si>
  <si>
    <t>704-895-8588</t>
  </si>
  <si>
    <t>Kevin Stines</t>
  </si>
  <si>
    <t>vanstimey@gmail.com</t>
  </si>
  <si>
    <t>Kevin Wenk</t>
  </si>
  <si>
    <t>kevin.wenk@frontiernet.net</t>
  </si>
  <si>
    <t>Larry Ashworth</t>
  </si>
  <si>
    <t>larry.ashworth@ros.com</t>
  </si>
  <si>
    <t>Mario Cuellar</t>
  </si>
  <si>
    <t>malcuto36@hotmail.com</t>
  </si>
  <si>
    <t>markhachtel@hotmail.com</t>
  </si>
  <si>
    <t>fangdaddy2@yahoo.com</t>
  </si>
  <si>
    <t>Mark McGinley</t>
  </si>
  <si>
    <t>mjmcginleysc@gmail.com</t>
  </si>
  <si>
    <t>MIKE.SNCWAREHOUSING@GMAIL.COM</t>
  </si>
  <si>
    <t>Michael Cardwell (S)</t>
  </si>
  <si>
    <t>mikecard58@hotmail.com</t>
  </si>
  <si>
    <t>maxxgillespie@gmail.com</t>
  </si>
  <si>
    <t>regular</t>
  </si>
  <si>
    <t>lilredmg@bellsouth.net</t>
  </si>
  <si>
    <t>Rich Wojtalik</t>
  </si>
  <si>
    <t>wojtalikrich@gmail.com</t>
  </si>
  <si>
    <t>rbelsole@roadrunner.com</t>
  </si>
  <si>
    <t>vcouimet@aol.com</t>
  </si>
  <si>
    <t>Roger Spangler (S)</t>
  </si>
  <si>
    <t>spanglerr2@aol.com</t>
  </si>
  <si>
    <t>rressler@carolina.rr.com</t>
  </si>
  <si>
    <t>ronwimberly@bellsouth.net</t>
  </si>
  <si>
    <t>Ronneil Herron</t>
  </si>
  <si>
    <t>ronneilherron@gmail.com</t>
  </si>
  <si>
    <t>jsetinsek@earthlink.net</t>
  </si>
  <si>
    <t>russmarks@cannonschool.org</t>
  </si>
  <si>
    <t>Sam Nichols (S)</t>
  </si>
  <si>
    <t>nichols48@yahoo.com</t>
  </si>
  <si>
    <t>954-249-7301</t>
  </si>
  <si>
    <t>Shannon Shelton</t>
  </si>
  <si>
    <t>sherm020500@yahoo.com</t>
  </si>
  <si>
    <t xml:space="preserve">Sonny Kim </t>
  </si>
  <si>
    <t>sonny@ipolished.com</t>
  </si>
  <si>
    <t>Staci Covey</t>
  </si>
  <si>
    <t>scovey@stny.rr.com</t>
  </si>
  <si>
    <t>klausmansteve@yahoo.com</t>
  </si>
  <si>
    <t>704-628-7216</t>
  </si>
  <si>
    <t>Steve Covey (S)</t>
  </si>
  <si>
    <t>sjcovey@stny.rr.com</t>
  </si>
  <si>
    <t>Thomas Ard</t>
  </si>
  <si>
    <t>Thomas.ard.79@gmail.com</t>
  </si>
  <si>
    <t>tonyk820@gmail.com</t>
  </si>
  <si>
    <t>Tom Mathis</t>
  </si>
  <si>
    <t>advanchemical@yahoo.com</t>
  </si>
  <si>
    <t>818-203-0022</t>
  </si>
  <si>
    <t>Trey Ripka</t>
  </si>
  <si>
    <t>tdr329@gmail.com</t>
  </si>
  <si>
    <t>mech2jets@yahoo.com</t>
  </si>
  <si>
    <t>Yoseph Ramet</t>
  </si>
  <si>
    <t>yosephramet@ymail.com</t>
  </si>
  <si>
    <t>Email</t>
  </si>
  <si>
    <t>Course Adj</t>
  </si>
  <si>
    <t>Joe Meldrich (SS)</t>
  </si>
  <si>
    <t>Wayne Cothran (SS)</t>
  </si>
  <si>
    <t>Dan Sandberg (S)</t>
  </si>
  <si>
    <t>Derek Schlageter</t>
  </si>
  <si>
    <t>Frank Keitt</t>
  </si>
  <si>
    <t>Henry Rosati (S)</t>
  </si>
  <si>
    <t>Kevin Decker</t>
  </si>
  <si>
    <t>Kenny Smith (S)</t>
  </si>
  <si>
    <t>Mark  Hachtel</t>
  </si>
  <si>
    <t>Raymond Joles</t>
  </si>
  <si>
    <t>Roger Ouimet (S)</t>
  </si>
  <si>
    <t>Ronald Wimberly</t>
  </si>
  <si>
    <t>Rudolph Setinsek (S)</t>
  </si>
  <si>
    <t>Russell Marks</t>
  </si>
  <si>
    <t>Thomas Killingsworth</t>
  </si>
  <si>
    <t>Wes Harkey</t>
  </si>
  <si>
    <t>Hole In One</t>
  </si>
  <si>
    <t>Beginning Cash</t>
  </si>
  <si>
    <t>H6</t>
  </si>
  <si>
    <t>H8</t>
  </si>
  <si>
    <t>H9</t>
  </si>
  <si>
    <t>H7</t>
  </si>
  <si>
    <t>Benjamin Oehlert (SS)</t>
  </si>
  <si>
    <t>H10</t>
  </si>
  <si>
    <t>S10</t>
  </si>
  <si>
    <t>C10</t>
  </si>
  <si>
    <t>D10</t>
  </si>
  <si>
    <t>Start Time</t>
  </si>
  <si>
    <t>PAR</t>
  </si>
  <si>
    <t>SCORE</t>
  </si>
  <si>
    <t>HANDICAP</t>
  </si>
  <si>
    <t>SKINS</t>
  </si>
  <si>
    <t>TEAM GAME</t>
  </si>
  <si>
    <t>Closest To The Pin</t>
  </si>
  <si>
    <t>Hole in One carryover</t>
  </si>
  <si>
    <t>Handicap</t>
  </si>
  <si>
    <t>TOT</t>
  </si>
  <si>
    <t>HOLE IN ONE</t>
  </si>
  <si>
    <t>POST</t>
  </si>
  <si>
    <t>EVENT WINNER</t>
  </si>
  <si>
    <t>SS=70 and older</t>
  </si>
  <si>
    <t>copy this section to spreadsheet event</t>
  </si>
  <si>
    <t>names</t>
  </si>
  <si>
    <t>address</t>
  </si>
  <si>
    <t>Andy Cross (SS)</t>
  </si>
  <si>
    <t>new guys</t>
  </si>
  <si>
    <t>nicole Belsole</t>
  </si>
  <si>
    <t>James guy</t>
  </si>
  <si>
    <t>ss</t>
  </si>
  <si>
    <t>Dave Skinner (ss)</t>
  </si>
  <si>
    <t>jdskinner@msn.com</t>
  </si>
  <si>
    <t>David Skinner</t>
  </si>
  <si>
    <t>donkilgo47@att.net</t>
  </si>
  <si>
    <t>Robert Weber</t>
  </si>
  <si>
    <t>donn kinzle(SS) S</t>
  </si>
  <si>
    <t>dkinzle@cpiaz.com</t>
  </si>
  <si>
    <t>Bobby Gwyn</t>
  </si>
  <si>
    <t>Gary Hahn (SS) S</t>
  </si>
  <si>
    <t>Joe Topp</t>
  </si>
  <si>
    <t>Tom McCain (S)</t>
  </si>
  <si>
    <t>Joe Langston (SS)S</t>
  </si>
  <si>
    <t>josh pressley</t>
  </si>
  <si>
    <t>Marc Sherer (S)</t>
  </si>
  <si>
    <t>John Collier (SS)</t>
  </si>
  <si>
    <t>1jecollier5@gmail.com</t>
  </si>
  <si>
    <t>Tony Sparacino</t>
  </si>
  <si>
    <t>Mike Norton </t>
  </si>
  <si>
    <t>Mark Fangman (SS)</t>
  </si>
  <si>
    <t>Hal Jordan (S)</t>
  </si>
  <si>
    <t>Ron Ressler (SS)S</t>
  </si>
  <si>
    <t>Steve Klausman (SS)S</t>
  </si>
  <si>
    <t>Andy Browning</t>
  </si>
  <si>
    <t>andy@andybrowning.com</t>
  </si>
  <si>
    <t>eagerbunker@outlook.com</t>
  </si>
  <si>
    <t>Gary Taormina (S)</t>
  </si>
  <si>
    <t>gary.taormina@yahoo.com</t>
  </si>
  <si>
    <t>Greg Zelnik</t>
  </si>
  <si>
    <t>hdjordan@live.com</t>
  </si>
  <si>
    <t>gary hahn friend</t>
  </si>
  <si>
    <t>James Brand (S)</t>
  </si>
  <si>
    <t>Jeff Huber (S)</t>
  </si>
  <si>
    <t>joetopp7777@gmail.com</t>
  </si>
  <si>
    <t>Josh Pressley</t>
  </si>
  <si>
    <t>wolfmnjk@gmail.com</t>
  </si>
  <si>
    <t>marc.sherer@merck.com</t>
  </si>
  <si>
    <t>n0suchluck@yahoo.com</t>
  </si>
  <si>
    <t>Mike Shinder (S)R</t>
  </si>
  <si>
    <t>Randy Linder</t>
  </si>
  <si>
    <t>randylinder7777@gmail.com</t>
  </si>
  <si>
    <t>robert weber</t>
  </si>
  <si>
    <t>rweber42@aol.com</t>
  </si>
  <si>
    <t>Rodney Thompson (S)</t>
  </si>
  <si>
    <t>rodcarlos57@yahoo.com</t>
  </si>
  <si>
    <t>803-448-0044</t>
  </si>
  <si>
    <t>Russell McDonald (S)</t>
  </si>
  <si>
    <t>rm4653@yahoo.com</t>
  </si>
  <si>
    <t>Steve Nelson</t>
  </si>
  <si>
    <t>stnjan@gmail.com</t>
  </si>
  <si>
    <t>Steve Worrell (S)</t>
  </si>
  <si>
    <t>psworrell@bellsouth.net</t>
  </si>
  <si>
    <t>Sparacino.tony@yahoo.com</t>
  </si>
  <si>
    <t>Wali Alston</t>
  </si>
  <si>
    <t>wali.alston@yahoo.com</t>
  </si>
  <si>
    <t>New rules : new guys do not get any points awarded until after three rounds</t>
  </si>
  <si>
    <t>Tee Times</t>
  </si>
  <si>
    <t>REG 71.1/136</t>
  </si>
  <si>
    <t>SR 68.5/123</t>
  </si>
  <si>
    <t>SSR 65.9/116</t>
  </si>
  <si>
    <t>Olde Sycamore 06/17/2021</t>
  </si>
  <si>
    <t>tee time</t>
  </si>
  <si>
    <t>09:03</t>
  </si>
  <si>
    <t>09:12</t>
  </si>
  <si>
    <t>09:21</t>
  </si>
  <si>
    <t>09:30</t>
  </si>
  <si>
    <t>09:39</t>
  </si>
  <si>
    <t>09:48</t>
  </si>
  <si>
    <t>09:57</t>
  </si>
  <si>
    <t>matt Werley</t>
  </si>
  <si>
    <t>Earl Moore</t>
  </si>
  <si>
    <t>Jesse Nelson</t>
  </si>
  <si>
    <t>Greg Harold</t>
  </si>
  <si>
    <t>Tom Robinson</t>
  </si>
  <si>
    <t>Andy Browning team 2nd place</t>
  </si>
  <si>
    <t>Donn Kinzle event winner 3rd</t>
  </si>
  <si>
    <t>Bruce Parrish</t>
  </si>
  <si>
    <t>Bob Freeburn</t>
  </si>
  <si>
    <t xml:space="preserve">hole in one </t>
  </si>
  <si>
    <t>Mike Bailey CTP</t>
  </si>
  <si>
    <t>jay Baitz 3rd place team</t>
  </si>
  <si>
    <t>ron ressler 3rd tied (6)</t>
  </si>
  <si>
    <t>event pool &amp;CTP</t>
  </si>
  <si>
    <t xml:space="preserve">hayes Jones owe change </t>
  </si>
  <si>
    <t>greg zelnik  tied 2nd(10)</t>
  </si>
  <si>
    <t>SSR HCP MANUEL ADJUSTMENT</t>
  </si>
  <si>
    <t>WATERFORD</t>
  </si>
  <si>
    <t>CAROLINA LAKES</t>
  </si>
  <si>
    <t>Bob Freeburn (SS)</t>
  </si>
  <si>
    <t>RFREEBURN@CAROLINA.RR.COM</t>
  </si>
  <si>
    <t>Dave Trout (SS) </t>
  </si>
  <si>
    <t>Dtrout777@aol.com</t>
  </si>
  <si>
    <t>Don Kilgo (SS) S</t>
  </si>
  <si>
    <t>Hayes Jones (SS) S</t>
  </si>
  <si>
    <t>Steve Frazelle (S)</t>
  </si>
  <si>
    <t>Donald Durham</t>
  </si>
  <si>
    <t>ddurham27@gmail.com</t>
  </si>
  <si>
    <t>Fran Telfer (S)</t>
  </si>
  <si>
    <t>rangersjr@aol.com</t>
  </si>
  <si>
    <t>Frederick Ripka IV </t>
  </si>
  <si>
    <t>ClemsonTig3rs88@gmail.com</t>
  </si>
  <si>
    <t>Jay Seifert</t>
  </si>
  <si>
    <t>jays@carolina.rr.com</t>
  </si>
  <si>
    <t>John Flynn</t>
  </si>
  <si>
    <t>MICHAEL BAILEY (S)</t>
  </si>
  <si>
    <t>Michael Palazzolo (S)</t>
  </si>
  <si>
    <t>palazma@gmail.com</t>
  </si>
  <si>
    <t>Rick Belsole (S) R</t>
  </si>
  <si>
    <t>s.frazelle@aol.com</t>
  </si>
  <si>
    <t>Tom Robinson (S)</t>
  </si>
  <si>
    <t>Tomkrobinson@icloud.com</t>
  </si>
  <si>
    <t>fourevert93@yahoo.com</t>
  </si>
  <si>
    <t>Joel Evert (S)</t>
  </si>
  <si>
    <t>John Thurston 2nd place team1st event</t>
  </si>
  <si>
    <t>tbasch721@att.net</t>
  </si>
  <si>
    <t>Tom Basch</t>
  </si>
  <si>
    <t>Tom Basch (S)</t>
  </si>
  <si>
    <t>X</t>
  </si>
  <si>
    <t>to chris for event pool</t>
  </si>
  <si>
    <t>matt Werley 1st team 2nd event $70</t>
  </si>
  <si>
    <t>Jeff Minemier</t>
  </si>
  <si>
    <t>Mark Fangman</t>
  </si>
  <si>
    <t xml:space="preserve">Tom Mathis </t>
  </si>
  <si>
    <t xml:space="preserve">Mike Shinder </t>
  </si>
  <si>
    <t>Bob Freeburn  Hole #6</t>
  </si>
  <si>
    <t>Dave Trout, Mark Fangman, Gary Hahn, Randy Weller</t>
  </si>
  <si>
    <t>Dave Trout</t>
  </si>
  <si>
    <t>Mike Bailey</t>
  </si>
  <si>
    <t xml:space="preserve">Greg Zelnik </t>
  </si>
  <si>
    <t>See Team Above</t>
  </si>
  <si>
    <t>See Event Above</t>
  </si>
  <si>
    <t>Event Carryover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</si>
</sst>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"/>
    <numFmt numFmtId="166" formatCode="&quot;$&quot;#,##0.00"/>
    <numFmt numFmtId="167" formatCode="&quot;$&quot;#,##0"/>
    <numFmt numFmtId="168" formatCode="h:mm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6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6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DashDot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Dot">
        <color indexed="64"/>
      </right>
      <top style="medium">
        <color indexed="64"/>
      </top>
      <bottom/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quotePrefix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164" fontId="3" fillId="0" borderId="0" xfId="1" applyNumberFormat="1" applyFont="1" applyFill="1" applyBorder="1" applyAlignment="1">
      <alignment vertical="center"/>
    </xf>
    <xf numFmtId="20" fontId="2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65" fontId="2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2" fillId="0" borderId="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6" fontId="10" fillId="0" borderId="0" xfId="0" applyNumberFormat="1" applyFont="1"/>
    <xf numFmtId="0" fontId="12" fillId="0" borderId="0" xfId="0" quotePrefix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167" fontId="11" fillId="0" borderId="7" xfId="0" applyNumberFormat="1" applyFont="1" applyFill="1" applyBorder="1" applyAlignment="1">
      <alignment horizontal="center" vertical="center"/>
    </xf>
    <xf numFmtId="167" fontId="11" fillId="0" borderId="0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2" fontId="14" fillId="0" borderId="0" xfId="0" applyNumberFormat="1" applyFont="1" applyFill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2" fontId="14" fillId="0" borderId="0" xfId="0" applyNumberFormat="1" applyFont="1" applyAlignment="1">
      <alignment horizontal="center" vertical="center"/>
    </xf>
    <xf numFmtId="0" fontId="15" fillId="0" borderId="0" xfId="0" quotePrefix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65" fontId="15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168" fontId="11" fillId="0" borderId="0" xfId="0" applyNumberFormat="1" applyFont="1" applyFill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5" fontId="0" fillId="0" borderId="0" xfId="1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7" fontId="11" fillId="6" borderId="7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168" fontId="3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Fill="1" applyBorder="1" applyAlignment="1">
      <alignment horizontal="right" vertical="center" indent="1"/>
    </xf>
    <xf numFmtId="0" fontId="0" fillId="0" borderId="0" xfId="0" applyFont="1"/>
    <xf numFmtId="0" fontId="3" fillId="0" borderId="0" xfId="0" applyFont="1" applyAlignment="1">
      <alignment horizontal="left" vertical="center"/>
    </xf>
    <xf numFmtId="18" fontId="5" fillId="0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6" fontId="10" fillId="0" borderId="0" xfId="0" applyNumberFormat="1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/>
    <xf numFmtId="2" fontId="3" fillId="0" borderId="0" xfId="0" applyNumberFormat="1" applyFont="1" applyFill="1" applyAlignment="1">
      <alignment horizontal="center" vertical="center"/>
    </xf>
    <xf numFmtId="0" fontId="0" fillId="0" borderId="0" xfId="0" applyBorder="1"/>
    <xf numFmtId="0" fontId="10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6" fillId="0" borderId="0" xfId="0" applyFont="1" applyFill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0" fillId="0" borderId="0" xfId="0" applyFill="1"/>
    <xf numFmtId="0" fontId="19" fillId="0" borderId="0" xfId="0" applyFont="1" applyFill="1" applyAlignment="1">
      <alignment horizontal="left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 indent="1"/>
    </xf>
    <xf numFmtId="167" fontId="14" fillId="0" borderId="11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168" fontId="14" fillId="0" borderId="0" xfId="0" applyNumberFormat="1" applyFont="1" applyFill="1" applyAlignment="1">
      <alignment horizontal="center" vertical="center"/>
    </xf>
    <xf numFmtId="2" fontId="15" fillId="5" borderId="0" xfId="0" applyNumberFormat="1" applyFont="1" applyFill="1" applyBorder="1" applyAlignment="1">
      <alignment horizontal="center" vertical="center"/>
    </xf>
    <xf numFmtId="165" fontId="4" fillId="5" borderId="0" xfId="0" applyNumberFormat="1" applyFont="1" applyFill="1" applyBorder="1" applyAlignment="1">
      <alignment horizontal="center" vertical="center"/>
    </xf>
    <xf numFmtId="2" fontId="13" fillId="5" borderId="0" xfId="0" applyNumberFormat="1" applyFont="1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9" borderId="7" xfId="0" applyFill="1" applyBorder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Fill="1"/>
    <xf numFmtId="0" fontId="9" fillId="12" borderId="16" xfId="0" applyFont="1" applyFill="1" applyBorder="1" applyAlignment="1">
      <alignment horizontal="center" vertical="center"/>
    </xf>
    <xf numFmtId="49" fontId="5" fillId="12" borderId="16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left" vertical="center" indent="1"/>
    </xf>
    <xf numFmtId="0" fontId="10" fillId="0" borderId="6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 vertical="center" indent="1"/>
    </xf>
    <xf numFmtId="0" fontId="5" fillId="12" borderId="1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 indent="1"/>
    </xf>
    <xf numFmtId="0" fontId="10" fillId="12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14" fillId="0" borderId="47" xfId="0" applyFont="1" applyFill="1" applyBorder="1" applyAlignment="1">
      <alignment horizontal="center" vertical="center"/>
    </xf>
    <xf numFmtId="1" fontId="14" fillId="0" borderId="16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1" fontId="14" fillId="6" borderId="16" xfId="0" applyNumberFormat="1" applyFont="1" applyFill="1" applyBorder="1" applyAlignment="1">
      <alignment horizontal="center" vertical="center"/>
    </xf>
    <xf numFmtId="1" fontId="0" fillId="6" borderId="8" xfId="0" applyNumberFormat="1" applyFont="1" applyFill="1" applyBorder="1" applyAlignment="1">
      <alignment horizontal="center" vertical="center"/>
    </xf>
    <xf numFmtId="0" fontId="0" fillId="16" borderId="0" xfId="0" applyFont="1" applyFill="1" applyAlignment="1">
      <alignment horizontal="left" vertical="center" wrapText="1"/>
    </xf>
    <xf numFmtId="0" fontId="0" fillId="16" borderId="0" xfId="0" applyFont="1" applyFill="1" applyAlignment="1">
      <alignment horizontal="left" vertical="center"/>
    </xf>
    <xf numFmtId="0" fontId="9" fillId="0" borderId="0" xfId="0" applyFont="1"/>
    <xf numFmtId="0" fontId="20" fillId="0" borderId="0" xfId="0" applyFont="1"/>
    <xf numFmtId="0" fontId="0" fillId="0" borderId="0" xfId="0" applyFont="1" applyFill="1" applyAlignment="1">
      <alignment horizontal="left" vertical="center" wrapText="1"/>
    </xf>
    <xf numFmtId="18" fontId="9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24" fillId="0" borderId="0" xfId="0" applyFont="1"/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Fill="1" applyAlignment="1">
      <alignment horizontal="center"/>
    </xf>
    <xf numFmtId="49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6" fillId="0" borderId="0" xfId="0" applyFont="1"/>
    <xf numFmtId="0" fontId="10" fillId="0" borderId="0" xfId="0" applyFont="1" applyAlignment="1">
      <alignment horizontal="center"/>
    </xf>
    <xf numFmtId="168" fontId="27" fillId="0" borderId="0" xfId="0" applyNumberFormat="1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167" fontId="27" fillId="6" borderId="11" xfId="0" applyNumberFormat="1" applyFont="1" applyFill="1" applyBorder="1" applyAlignment="1">
      <alignment horizontal="center" vertical="center"/>
    </xf>
    <xf numFmtId="167" fontId="27" fillId="0" borderId="11" xfId="0" applyNumberFormat="1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49" fontId="27" fillId="0" borderId="11" xfId="0" applyNumberFormat="1" applyFont="1" applyFill="1" applyBorder="1" applyAlignment="1">
      <alignment horizontal="center" vertical="center"/>
    </xf>
    <xf numFmtId="167" fontId="27" fillId="6" borderId="7" xfId="0" applyNumberFormat="1" applyFont="1" applyFill="1" applyBorder="1" applyAlignment="1">
      <alignment horizontal="center" vertical="center"/>
    </xf>
    <xf numFmtId="167" fontId="27" fillId="0" borderId="7" xfId="0" applyNumberFormat="1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49" fontId="27" fillId="0" borderId="7" xfId="0" applyNumberFormat="1" applyFont="1" applyFill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19" fillId="8" borderId="7" xfId="0" applyFont="1" applyFill="1" applyBorder="1" applyAlignment="1">
      <alignment horizontal="center" vertical="center"/>
    </xf>
    <xf numFmtId="0" fontId="19" fillId="16" borderId="7" xfId="0" applyFont="1" applyFill="1" applyBorder="1" applyAlignment="1">
      <alignment horizontal="center" vertical="center"/>
    </xf>
    <xf numFmtId="1" fontId="19" fillId="6" borderId="7" xfId="0" applyNumberFormat="1" applyFont="1" applyFill="1" applyBorder="1" applyAlignment="1">
      <alignment horizontal="center" vertical="center"/>
    </xf>
    <xf numFmtId="0" fontId="25" fillId="6" borderId="7" xfId="0" applyFont="1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/>
    </xf>
    <xf numFmtId="0" fontId="14" fillId="0" borderId="49" xfId="0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center" vertical="center"/>
    </xf>
    <xf numFmtId="1" fontId="0" fillId="6" borderId="1" xfId="0" applyNumberFormat="1" applyFont="1" applyFill="1" applyBorder="1" applyAlignment="1">
      <alignment horizontal="center" vertical="center"/>
    </xf>
    <xf numFmtId="0" fontId="0" fillId="6" borderId="36" xfId="0" applyFont="1" applyFill="1" applyBorder="1" applyAlignment="1">
      <alignment horizontal="center" vertical="center"/>
    </xf>
    <xf numFmtId="0" fontId="0" fillId="6" borderId="37" xfId="0" applyFont="1" applyFill="1" applyBorder="1" applyAlignment="1">
      <alignment horizontal="center" vertical="center"/>
    </xf>
    <xf numFmtId="1" fontId="0" fillId="17" borderId="8" xfId="0" applyNumberFormat="1" applyFont="1" applyFill="1" applyBorder="1" applyAlignment="1">
      <alignment horizontal="center" vertical="center"/>
    </xf>
    <xf numFmtId="0" fontId="0" fillId="6" borderId="8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1" fontId="0" fillId="6" borderId="38" xfId="0" applyNumberFormat="1" applyFont="1" applyFill="1" applyBorder="1" applyAlignment="1">
      <alignment horizontal="center" vertical="center"/>
    </xf>
    <xf numFmtId="0" fontId="0" fillId="6" borderId="38" xfId="0" applyFont="1" applyFill="1" applyBorder="1" applyAlignment="1">
      <alignment horizontal="center" vertical="center"/>
    </xf>
    <xf numFmtId="1" fontId="0" fillId="17" borderId="9" xfId="0" applyNumberFormat="1" applyFont="1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center"/>
    </xf>
    <xf numFmtId="1" fontId="0" fillId="6" borderId="9" xfId="0" applyNumberFormat="1" applyFont="1" applyFill="1" applyBorder="1" applyAlignment="1">
      <alignment horizontal="center" vertical="center"/>
    </xf>
    <xf numFmtId="167" fontId="14" fillId="18" borderId="11" xfId="0" applyNumberFormat="1" applyFont="1" applyFill="1" applyBorder="1" applyAlignment="1">
      <alignment horizontal="center" vertical="center"/>
    </xf>
    <xf numFmtId="1" fontId="0" fillId="18" borderId="8" xfId="0" applyNumberFormat="1" applyFont="1" applyFill="1" applyBorder="1" applyAlignment="1">
      <alignment horizontal="center" vertical="center"/>
    </xf>
    <xf numFmtId="1" fontId="0" fillId="18" borderId="9" xfId="0" applyNumberFormat="1" applyFont="1" applyFill="1" applyBorder="1" applyAlignment="1">
      <alignment horizontal="center" vertical="center"/>
    </xf>
    <xf numFmtId="167" fontId="15" fillId="18" borderId="11" xfId="0" applyNumberFormat="1" applyFont="1" applyFill="1" applyBorder="1" applyAlignment="1">
      <alignment horizontal="center" vertical="center"/>
    </xf>
    <xf numFmtId="167" fontId="14" fillId="6" borderId="11" xfId="0" applyNumberFormat="1" applyFont="1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9" fillId="4" borderId="14" xfId="0" applyFont="1" applyFill="1" applyBorder="1" applyAlignment="1">
      <alignment horizontal="right" vertical="center" indent="1"/>
    </xf>
    <xf numFmtId="0" fontId="9" fillId="4" borderId="15" xfId="0" applyFont="1" applyFill="1" applyBorder="1" applyAlignment="1">
      <alignment horizontal="right" vertical="center" indent="1"/>
    </xf>
    <xf numFmtId="166" fontId="10" fillId="4" borderId="25" xfId="0" applyNumberFormat="1" applyFont="1" applyFill="1" applyBorder="1" applyAlignment="1">
      <alignment horizontal="center" vertical="center"/>
    </xf>
    <xf numFmtId="166" fontId="10" fillId="4" borderId="17" xfId="0" applyNumberFormat="1" applyFont="1" applyFill="1" applyBorder="1" applyAlignment="1">
      <alignment horizontal="center" vertical="center"/>
    </xf>
    <xf numFmtId="166" fontId="12" fillId="6" borderId="5" xfId="0" applyNumberFormat="1" applyFont="1" applyFill="1" applyBorder="1" applyAlignment="1">
      <alignment horizontal="center" vertical="center"/>
    </xf>
    <xf numFmtId="166" fontId="12" fillId="6" borderId="6" xfId="0" applyNumberFormat="1" applyFont="1" applyFill="1" applyBorder="1" applyAlignment="1">
      <alignment horizontal="center" vertical="center"/>
    </xf>
    <xf numFmtId="166" fontId="14" fillId="16" borderId="7" xfId="0" applyNumberFormat="1" applyFont="1" applyFill="1" applyBorder="1" applyAlignment="1">
      <alignment horizontal="center" vertical="center"/>
    </xf>
    <xf numFmtId="166" fontId="12" fillId="16" borderId="7" xfId="0" applyNumberFormat="1" applyFont="1" applyFill="1" applyBorder="1" applyAlignment="1">
      <alignment horizontal="center" vertical="center"/>
    </xf>
    <xf numFmtId="166" fontId="12" fillId="16" borderId="39" xfId="0" applyNumberFormat="1" applyFont="1" applyFill="1" applyBorder="1" applyAlignment="1">
      <alignment horizontal="center" vertical="center"/>
    </xf>
    <xf numFmtId="7" fontId="23" fillId="6" borderId="5" xfId="1" applyNumberFormat="1" applyFont="1" applyFill="1" applyBorder="1" applyAlignment="1">
      <alignment horizontal="center" vertical="center" wrapText="1"/>
    </xf>
    <xf numFmtId="7" fontId="23" fillId="6" borderId="13" xfId="1" applyNumberFormat="1" applyFont="1" applyFill="1" applyBorder="1" applyAlignment="1">
      <alignment horizontal="center" vertical="center" wrapText="1"/>
    </xf>
    <xf numFmtId="7" fontId="23" fillId="6" borderId="6" xfId="1" applyNumberFormat="1" applyFont="1" applyFill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9" fillId="12" borderId="15" xfId="0" applyFont="1" applyFill="1" applyBorder="1" applyAlignment="1">
      <alignment horizontal="center" vertical="center" wrapText="1"/>
    </xf>
    <xf numFmtId="0" fontId="9" fillId="12" borderId="17" xfId="0" applyFont="1" applyFill="1" applyBorder="1" applyAlignment="1">
      <alignment horizontal="center" vertical="center" wrapText="1"/>
    </xf>
    <xf numFmtId="166" fontId="14" fillId="16" borderId="5" xfId="0" applyNumberFormat="1" applyFont="1" applyFill="1" applyBorder="1" applyAlignment="1">
      <alignment horizontal="center" vertical="center"/>
    </xf>
    <xf numFmtId="166" fontId="14" fillId="16" borderId="6" xfId="0" applyNumberFormat="1" applyFont="1" applyFill="1" applyBorder="1" applyAlignment="1">
      <alignment horizontal="center" vertical="center"/>
    </xf>
    <xf numFmtId="7" fontId="0" fillId="6" borderId="5" xfId="1" applyNumberFormat="1" applyFont="1" applyFill="1" applyBorder="1" applyAlignment="1">
      <alignment horizontal="center" vertical="center" wrapText="1"/>
    </xf>
    <xf numFmtId="7" fontId="1" fillId="6" borderId="13" xfId="1" applyNumberFormat="1" applyFont="1" applyFill="1" applyBorder="1" applyAlignment="1">
      <alignment horizontal="center" vertical="center" wrapText="1"/>
    </xf>
    <xf numFmtId="7" fontId="1" fillId="6" borderId="6" xfId="1" applyNumberFormat="1" applyFont="1" applyFill="1" applyBorder="1" applyAlignment="1">
      <alignment horizontal="center" vertical="center" wrapText="1"/>
    </xf>
    <xf numFmtId="7" fontId="0" fillId="6" borderId="5" xfId="1" applyNumberFormat="1" applyFont="1" applyFill="1" applyBorder="1" applyAlignment="1">
      <alignment horizontal="center" vertical="center"/>
    </xf>
    <xf numFmtId="7" fontId="1" fillId="6" borderId="13" xfId="1" applyNumberFormat="1" applyFont="1" applyFill="1" applyBorder="1" applyAlignment="1">
      <alignment horizontal="center" vertical="center"/>
    </xf>
    <xf numFmtId="7" fontId="1" fillId="6" borderId="6" xfId="1" applyNumberFormat="1" applyFont="1" applyFill="1" applyBorder="1" applyAlignment="1">
      <alignment horizontal="center" vertical="center"/>
    </xf>
    <xf numFmtId="166" fontId="14" fillId="6" borderId="5" xfId="0" applyNumberFormat="1" applyFont="1" applyFill="1" applyBorder="1" applyAlignment="1">
      <alignment horizontal="center" vertical="center"/>
    </xf>
    <xf numFmtId="166" fontId="14" fillId="6" borderId="6" xfId="0" applyNumberFormat="1" applyFont="1" applyFill="1" applyBorder="1" applyAlignment="1">
      <alignment horizontal="center" vertical="center"/>
    </xf>
    <xf numFmtId="7" fontId="11" fillId="6" borderId="7" xfId="0" applyNumberFormat="1" applyFont="1" applyFill="1" applyBorder="1" applyAlignment="1">
      <alignment horizontal="center" vertical="center"/>
    </xf>
    <xf numFmtId="166" fontId="12" fillId="6" borderId="7" xfId="0" applyNumberFormat="1" applyFont="1" applyFill="1" applyBorder="1" applyAlignment="1">
      <alignment horizontal="center" vertical="center"/>
    </xf>
    <xf numFmtId="0" fontId="21" fillId="6" borderId="27" xfId="0" applyFont="1" applyFill="1" applyBorder="1" applyAlignment="1">
      <alignment horizontal="center" vertical="center"/>
    </xf>
    <xf numFmtId="0" fontId="21" fillId="6" borderId="28" xfId="0" applyFont="1" applyFill="1" applyBorder="1" applyAlignment="1">
      <alignment horizontal="center" vertical="center"/>
    </xf>
    <xf numFmtId="0" fontId="21" fillId="6" borderId="29" xfId="0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166" fontId="22" fillId="6" borderId="27" xfId="0" applyNumberFormat="1" applyFont="1" applyFill="1" applyBorder="1" applyAlignment="1">
      <alignment horizontal="center" vertical="center"/>
    </xf>
    <xf numFmtId="166" fontId="22" fillId="6" borderId="29" xfId="0" applyNumberFormat="1" applyFont="1" applyFill="1" applyBorder="1" applyAlignment="1">
      <alignment horizontal="center" vertical="center"/>
    </xf>
    <xf numFmtId="166" fontId="22" fillId="6" borderId="7" xfId="0" applyNumberFormat="1" applyFont="1" applyFill="1" applyBorder="1" applyAlignment="1">
      <alignment horizontal="center" vertical="center"/>
    </xf>
    <xf numFmtId="166" fontId="10" fillId="0" borderId="7" xfId="0" applyNumberFormat="1" applyFont="1" applyFill="1" applyBorder="1" applyAlignment="1">
      <alignment horizontal="center" vertical="center"/>
    </xf>
    <xf numFmtId="166" fontId="10" fillId="0" borderId="9" xfId="0" applyNumberFormat="1" applyFont="1" applyFill="1" applyBorder="1" applyAlignment="1">
      <alignment horizontal="center" vertical="center"/>
    </xf>
    <xf numFmtId="166" fontId="10" fillId="0" borderId="31" xfId="0" applyNumberFormat="1" applyFont="1" applyFill="1" applyBorder="1" applyAlignment="1">
      <alignment horizontal="center" vertical="center"/>
    </xf>
    <xf numFmtId="166" fontId="10" fillId="0" borderId="32" xfId="0" applyNumberFormat="1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right" vertical="center" indent="1"/>
    </xf>
    <xf numFmtId="0" fontId="10" fillId="0" borderId="22" xfId="0" applyFont="1" applyFill="1" applyBorder="1" applyAlignment="1">
      <alignment horizontal="right" vertical="center" indent="1"/>
    </xf>
    <xf numFmtId="166" fontId="10" fillId="0" borderId="42" xfId="0" applyNumberFormat="1" applyFont="1" applyFill="1" applyBorder="1" applyAlignment="1">
      <alignment horizontal="center" vertical="center"/>
    </xf>
    <xf numFmtId="166" fontId="10" fillId="0" borderId="2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 indent="1"/>
    </xf>
    <xf numFmtId="0" fontId="10" fillId="0" borderId="2" xfId="0" applyFont="1" applyFill="1" applyBorder="1" applyAlignment="1">
      <alignment horizontal="right" vertical="center" indent="1"/>
    </xf>
    <xf numFmtId="0" fontId="10" fillId="0" borderId="41" xfId="0" applyFont="1" applyFill="1" applyBorder="1" applyAlignment="1">
      <alignment horizontal="right" vertical="center" indent="1"/>
    </xf>
    <xf numFmtId="0" fontId="10" fillId="0" borderId="6" xfId="0" applyFont="1" applyFill="1" applyBorder="1" applyAlignment="1">
      <alignment horizontal="right" vertical="center" indent="1"/>
    </xf>
    <xf numFmtId="0" fontId="10" fillId="0" borderId="40" xfId="0" applyFont="1" applyFill="1" applyBorder="1" applyAlignment="1">
      <alignment horizontal="right" vertical="center" indent="1"/>
    </xf>
    <xf numFmtId="0" fontId="10" fillId="0" borderId="39" xfId="0" applyFont="1" applyFill="1" applyBorder="1" applyAlignment="1">
      <alignment horizontal="right" vertical="center" indent="1"/>
    </xf>
    <xf numFmtId="0" fontId="9" fillId="4" borderId="30" xfId="0" applyFont="1" applyFill="1" applyBorder="1" applyAlignment="1">
      <alignment horizontal="right" vertical="center" indent="1"/>
    </xf>
    <xf numFmtId="0" fontId="9" fillId="4" borderId="31" xfId="0" applyFont="1" applyFill="1" applyBorder="1" applyAlignment="1">
      <alignment horizontal="right" vertical="center" indent="1"/>
    </xf>
    <xf numFmtId="166" fontId="10" fillId="4" borderId="31" xfId="0" applyNumberFormat="1" applyFont="1" applyFill="1" applyBorder="1" applyAlignment="1">
      <alignment horizontal="center" vertical="center"/>
    </xf>
    <xf numFmtId="166" fontId="10" fillId="4" borderId="32" xfId="0" applyNumberFormat="1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right" vertical="center" indent="1"/>
    </xf>
    <xf numFmtId="0" fontId="10" fillId="0" borderId="28" xfId="0" applyFont="1" applyFill="1" applyBorder="1" applyAlignment="1">
      <alignment horizontal="right" vertical="center" indent="1"/>
    </xf>
    <xf numFmtId="166" fontId="10" fillId="0" borderId="27" xfId="0" applyNumberFormat="1" applyFont="1" applyFill="1" applyBorder="1" applyAlignment="1">
      <alignment horizontal="center" vertical="center"/>
    </xf>
    <xf numFmtId="166" fontId="10" fillId="0" borderId="4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7" fontId="21" fillId="6" borderId="5" xfId="1" applyNumberFormat="1" applyFont="1" applyFill="1" applyBorder="1" applyAlignment="1">
      <alignment horizontal="center" vertical="center"/>
    </xf>
    <xf numFmtId="7" fontId="21" fillId="6" borderId="13" xfId="1" applyNumberFormat="1" applyFont="1" applyFill="1" applyBorder="1" applyAlignment="1">
      <alignment horizontal="center" vertical="center"/>
    </xf>
    <xf numFmtId="7" fontId="21" fillId="6" borderId="6" xfId="1" applyNumberFormat="1" applyFont="1" applyFill="1" applyBorder="1" applyAlignment="1">
      <alignment horizontal="center" vertical="center"/>
    </xf>
    <xf numFmtId="7" fontId="21" fillId="6" borderId="7" xfId="1" applyNumberFormat="1" applyFont="1" applyFill="1" applyBorder="1" applyAlignment="1">
      <alignment horizontal="center" vertical="center"/>
    </xf>
    <xf numFmtId="166" fontId="22" fillId="6" borderId="5" xfId="0" applyNumberFormat="1" applyFont="1" applyFill="1" applyBorder="1" applyAlignment="1">
      <alignment horizontal="center" vertical="center"/>
    </xf>
    <xf numFmtId="166" fontId="22" fillId="6" borderId="6" xfId="0" applyNumberFormat="1" applyFont="1" applyFill="1" applyBorder="1" applyAlignment="1">
      <alignment horizontal="center" vertical="center"/>
    </xf>
    <xf numFmtId="7" fontId="9" fillId="6" borderId="14" xfId="1" applyNumberFormat="1" applyFont="1" applyFill="1" applyBorder="1" applyAlignment="1">
      <alignment horizontal="center" vertical="center"/>
    </xf>
    <xf numFmtId="7" fontId="9" fillId="6" borderId="15" xfId="1" applyNumberFormat="1" applyFont="1" applyFill="1" applyBorder="1" applyAlignment="1">
      <alignment horizontal="center" vertical="center"/>
    </xf>
    <xf numFmtId="7" fontId="9" fillId="6" borderId="52" xfId="1" applyNumberFormat="1" applyFont="1" applyFill="1" applyBorder="1" applyAlignment="1">
      <alignment horizontal="center" vertical="center"/>
    </xf>
    <xf numFmtId="166" fontId="12" fillId="6" borderId="25" xfId="0" applyNumberFormat="1" applyFont="1" applyFill="1" applyBorder="1" applyAlignment="1">
      <alignment horizontal="center" vertical="center"/>
    </xf>
    <xf numFmtId="166" fontId="12" fillId="6" borderId="17" xfId="0" applyNumberFormat="1" applyFont="1" applyFill="1" applyBorder="1" applyAlignment="1">
      <alignment horizontal="center" vertical="center"/>
    </xf>
    <xf numFmtId="7" fontId="9" fillId="6" borderId="7" xfId="1" applyNumberFormat="1" applyFont="1" applyFill="1" applyBorder="1" applyAlignment="1">
      <alignment horizontal="center" vertical="center"/>
    </xf>
    <xf numFmtId="0" fontId="9" fillId="12" borderId="14" xfId="0" applyFont="1" applyFill="1" applyBorder="1" applyAlignment="1">
      <alignment horizontal="center" vertical="center"/>
    </xf>
    <xf numFmtId="0" fontId="9" fillId="12" borderId="15" xfId="0" applyFont="1" applyFill="1" applyBorder="1" applyAlignment="1">
      <alignment horizontal="center" vertical="center"/>
    </xf>
    <xf numFmtId="0" fontId="9" fillId="12" borderId="17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7" fontId="3" fillId="6" borderId="5" xfId="1" applyNumberFormat="1" applyFont="1" applyFill="1" applyBorder="1" applyAlignment="1">
      <alignment horizontal="center" vertical="center" wrapText="1"/>
    </xf>
    <xf numFmtId="7" fontId="3" fillId="6" borderId="13" xfId="1" applyNumberFormat="1" applyFont="1" applyFill="1" applyBorder="1" applyAlignment="1">
      <alignment horizontal="center" vertical="center" wrapText="1"/>
    </xf>
    <xf numFmtId="7" fontId="3" fillId="6" borderId="6" xfId="1" applyNumberFormat="1" applyFont="1" applyFill="1" applyBorder="1" applyAlignment="1">
      <alignment horizontal="center" vertical="center" wrapText="1"/>
    </xf>
    <xf numFmtId="0" fontId="0" fillId="6" borderId="33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7" fontId="9" fillId="6" borderId="5" xfId="1" applyNumberFormat="1" applyFont="1" applyFill="1" applyBorder="1" applyAlignment="1">
      <alignment horizontal="center" vertical="center" wrapText="1"/>
    </xf>
    <xf numFmtId="7" fontId="9" fillId="6" borderId="13" xfId="1" applyNumberFormat="1" applyFont="1" applyFill="1" applyBorder="1" applyAlignment="1">
      <alignment horizontal="center" vertical="center" wrapText="1"/>
    </xf>
    <xf numFmtId="7" fontId="9" fillId="6" borderId="6" xfId="1" applyNumberFormat="1" applyFont="1" applyFill="1" applyBorder="1" applyAlignment="1">
      <alignment horizontal="center" vertical="center" wrapText="1"/>
    </xf>
    <xf numFmtId="166" fontId="10" fillId="0" borderId="2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6" fontId="9" fillId="0" borderId="14" xfId="0" applyNumberFormat="1" applyFont="1" applyFill="1" applyBorder="1" applyAlignment="1">
      <alignment horizontal="center" vertical="center"/>
    </xf>
    <xf numFmtId="6" fontId="9" fillId="0" borderId="1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indent="1"/>
    </xf>
    <xf numFmtId="0" fontId="10" fillId="0" borderId="13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indent="1"/>
    </xf>
    <xf numFmtId="0" fontId="9" fillId="0" borderId="13" xfId="0" applyFont="1" applyBorder="1" applyAlignment="1">
      <alignment horizontal="left" vertical="center" indent="1"/>
    </xf>
    <xf numFmtId="0" fontId="9" fillId="8" borderId="7" xfId="0" applyFont="1" applyFill="1" applyBorder="1" applyAlignment="1">
      <alignment horizontal="right" vertical="center" indent="1"/>
    </xf>
    <xf numFmtId="0" fontId="10" fillId="12" borderId="7" xfId="0" applyFont="1" applyFill="1" applyBorder="1" applyAlignment="1">
      <alignment horizontal="right" vertical="center" indent="1"/>
    </xf>
    <xf numFmtId="7" fontId="0" fillId="7" borderId="5" xfId="1" applyNumberFormat="1" applyFont="1" applyFill="1" applyBorder="1" applyAlignment="1">
      <alignment horizontal="center" vertical="center"/>
    </xf>
    <xf numFmtId="7" fontId="0" fillId="7" borderId="13" xfId="1" applyNumberFormat="1" applyFont="1" applyFill="1" applyBorder="1" applyAlignment="1">
      <alignment horizontal="center" vertical="center"/>
    </xf>
    <xf numFmtId="7" fontId="0" fillId="7" borderId="6" xfId="1" applyNumberFormat="1" applyFont="1" applyFill="1" applyBorder="1" applyAlignment="1">
      <alignment horizontal="center" vertical="center"/>
    </xf>
    <xf numFmtId="166" fontId="14" fillId="7" borderId="5" xfId="0" applyNumberFormat="1" applyFont="1" applyFill="1" applyBorder="1" applyAlignment="1">
      <alignment horizontal="center" vertical="center"/>
    </xf>
    <xf numFmtId="166" fontId="14" fillId="7" borderId="6" xfId="0" applyNumberFormat="1" applyFont="1" applyFill="1" applyBorder="1" applyAlignment="1">
      <alignment horizontal="center" vertical="center"/>
    </xf>
    <xf numFmtId="7" fontId="0" fillId="7" borderId="33" xfId="1" applyNumberFormat="1" applyFont="1" applyFill="1" applyBorder="1" applyAlignment="1">
      <alignment horizontal="center" vertical="center"/>
    </xf>
    <xf numFmtId="7" fontId="0" fillId="7" borderId="10" xfId="1" applyNumberFormat="1" applyFont="1" applyFill="1" applyBorder="1" applyAlignment="1">
      <alignment horizontal="center" vertical="center"/>
    </xf>
    <xf numFmtId="7" fontId="0" fillId="7" borderId="34" xfId="1" applyNumberFormat="1" applyFont="1" applyFill="1" applyBorder="1" applyAlignment="1">
      <alignment horizontal="center" vertical="center"/>
    </xf>
    <xf numFmtId="0" fontId="0" fillId="7" borderId="7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166" fontId="14" fillId="7" borderId="7" xfId="0" applyNumberFormat="1" applyFont="1" applyFill="1" applyBorder="1" applyAlignment="1">
      <alignment horizontal="center" vertical="center"/>
    </xf>
    <xf numFmtId="7" fontId="1" fillId="7" borderId="13" xfId="1" applyNumberFormat="1" applyFont="1" applyFill="1" applyBorder="1" applyAlignment="1">
      <alignment horizontal="center" vertical="center"/>
    </xf>
    <xf numFmtId="7" fontId="1" fillId="7" borderId="6" xfId="1" applyNumberFormat="1" applyFont="1" applyFill="1" applyBorder="1" applyAlignment="1">
      <alignment horizontal="center" vertical="center"/>
    </xf>
    <xf numFmtId="7" fontId="0" fillId="7" borderId="5" xfId="1" applyNumberFormat="1" applyFont="1" applyFill="1" applyBorder="1" applyAlignment="1">
      <alignment horizontal="center" vertical="center" wrapText="1"/>
    </xf>
    <xf numFmtId="7" fontId="1" fillId="7" borderId="13" xfId="1" applyNumberFormat="1" applyFont="1" applyFill="1" applyBorder="1" applyAlignment="1">
      <alignment horizontal="center" vertical="center" wrapText="1"/>
    </xf>
    <xf numFmtId="7" fontId="1" fillId="7" borderId="6" xfId="1" applyNumberFormat="1" applyFont="1" applyFill="1" applyBorder="1" applyAlignment="1">
      <alignment horizontal="center" vertical="center" wrapText="1"/>
    </xf>
    <xf numFmtId="7" fontId="14" fillId="7" borderId="5" xfId="0" applyNumberFormat="1" applyFont="1" applyFill="1" applyBorder="1" applyAlignment="1">
      <alignment horizontal="center" vertical="center"/>
    </xf>
    <xf numFmtId="7" fontId="14" fillId="7" borderId="6" xfId="0" applyNumberFormat="1" applyFont="1" applyFill="1" applyBorder="1" applyAlignment="1">
      <alignment horizontal="center" vertical="center"/>
    </xf>
    <xf numFmtId="7" fontId="1" fillId="7" borderId="5" xfId="1" applyNumberFormat="1" applyFont="1" applyFill="1" applyBorder="1" applyAlignment="1">
      <alignment horizontal="center" vertical="center" wrapText="1"/>
    </xf>
    <xf numFmtId="0" fontId="0" fillId="3" borderId="35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5" fontId="0" fillId="3" borderId="0" xfId="1" applyNumberFormat="1" applyFont="1" applyFill="1" applyBorder="1" applyAlignment="1">
      <alignment horizontal="center" vertical="center"/>
    </xf>
    <xf numFmtId="6" fontId="0" fillId="3" borderId="0" xfId="0" applyNumberFormat="1" applyFont="1" applyFill="1" applyBorder="1" applyAlignment="1">
      <alignment horizontal="center" vertical="center" wrapText="1"/>
    </xf>
    <xf numFmtId="6" fontId="0" fillId="3" borderId="24" xfId="0" applyNumberFormat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15" borderId="14" xfId="0" applyFont="1" applyFill="1" applyBorder="1" applyAlignment="1">
      <alignment horizontal="center" vertical="center"/>
    </xf>
    <xf numFmtId="0" fontId="13" fillId="15" borderId="15" xfId="0" applyFont="1" applyFill="1" applyBorder="1" applyAlignment="1">
      <alignment horizontal="center" vertical="center"/>
    </xf>
    <xf numFmtId="0" fontId="13" fillId="15" borderId="17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5" fontId="0" fillId="3" borderId="10" xfId="1" applyNumberFormat="1" applyFont="1" applyFill="1" applyBorder="1" applyAlignment="1">
      <alignment horizontal="center" vertical="center"/>
    </xf>
    <xf numFmtId="164" fontId="0" fillId="3" borderId="10" xfId="1" applyNumberFormat="1" applyFont="1" applyFill="1" applyBorder="1" applyAlignment="1">
      <alignment horizontal="center" vertical="center"/>
    </xf>
    <xf numFmtId="164" fontId="0" fillId="3" borderId="34" xfId="1" applyNumberFormat="1" applyFont="1" applyFill="1" applyBorder="1" applyAlignment="1">
      <alignment horizontal="center" vertical="center"/>
    </xf>
    <xf numFmtId="0" fontId="13" fillId="14" borderId="14" xfId="0" applyFont="1" applyFill="1" applyBorder="1" applyAlignment="1">
      <alignment horizontal="center" vertical="center"/>
    </xf>
    <xf numFmtId="0" fontId="13" fillId="14" borderId="15" xfId="0" applyFont="1" applyFill="1" applyBorder="1" applyAlignment="1">
      <alignment horizontal="center" vertical="center"/>
    </xf>
    <xf numFmtId="0" fontId="13" fillId="14" borderId="17" xfId="0" applyFont="1" applyFill="1" applyBorder="1" applyAlignment="1">
      <alignment horizontal="center" vertical="center"/>
    </xf>
    <xf numFmtId="0" fontId="0" fillId="11" borderId="33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1" borderId="34" xfId="0" applyFill="1" applyBorder="1" applyAlignment="1">
      <alignment horizontal="center" vertical="center"/>
    </xf>
    <xf numFmtId="0" fontId="13" fillId="13" borderId="14" xfId="0" applyFont="1" applyFill="1" applyBorder="1" applyAlignment="1">
      <alignment horizontal="center" vertical="center"/>
    </xf>
    <xf numFmtId="0" fontId="13" fillId="13" borderId="15" xfId="0" applyFont="1" applyFill="1" applyBorder="1" applyAlignment="1">
      <alignment horizontal="center" vertical="center"/>
    </xf>
    <xf numFmtId="0" fontId="13" fillId="13" borderId="17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 vertical="center" wrapText="1"/>
    </xf>
    <xf numFmtId="0" fontId="0" fillId="9" borderId="11" xfId="0" applyFont="1" applyFill="1" applyBorder="1" applyAlignment="1">
      <alignment horizontal="center" vertical="center"/>
    </xf>
    <xf numFmtId="0" fontId="0" fillId="9" borderId="7" xfId="0" applyFont="1" applyFill="1" applyBorder="1" applyAlignment="1">
      <alignment horizontal="center" vertical="center"/>
    </xf>
    <xf numFmtId="0" fontId="15" fillId="10" borderId="14" xfId="0" applyFont="1" applyFill="1" applyBorder="1" applyAlignment="1">
      <alignment horizontal="center" vertical="center"/>
    </xf>
    <xf numFmtId="0" fontId="15" fillId="10" borderId="15" xfId="0" applyFont="1" applyFill="1" applyBorder="1" applyAlignment="1">
      <alignment horizontal="center" vertical="center"/>
    </xf>
    <xf numFmtId="0" fontId="15" fillId="10" borderId="17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6" fontId="0" fillId="3" borderId="0" xfId="0" applyNumberFormat="1" applyFont="1" applyFill="1" applyBorder="1" applyAlignment="1">
      <alignment horizontal="center" vertical="center"/>
    </xf>
    <xf numFmtId="6" fontId="0" fillId="3" borderId="10" xfId="0" applyNumberFormat="1" applyFont="1" applyFill="1" applyBorder="1" applyAlignment="1">
      <alignment horizontal="center" vertical="center"/>
    </xf>
    <xf numFmtId="0" fontId="0" fillId="9" borderId="11" xfId="0" applyNumberFormat="1" applyFont="1" applyFill="1" applyBorder="1" applyAlignment="1">
      <alignment horizontal="center" vertical="center"/>
    </xf>
    <xf numFmtId="5" fontId="0" fillId="9" borderId="7" xfId="1" applyNumberFormat="1" applyFont="1" applyFill="1" applyBorder="1" applyAlignment="1">
      <alignment horizontal="center" vertical="center"/>
    </xf>
    <xf numFmtId="0" fontId="0" fillId="9" borderId="7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9" borderId="5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5" fillId="12" borderId="14" xfId="0" applyFont="1" applyFill="1" applyBorder="1" applyAlignment="1">
      <alignment horizontal="center" vertical="center" wrapText="1"/>
    </xf>
    <xf numFmtId="0" fontId="5" fillId="12" borderId="17" xfId="0" applyFont="1" applyFill="1" applyBorder="1" applyAlignment="1">
      <alignment horizontal="center" vertical="center" wrapText="1"/>
    </xf>
    <xf numFmtId="166" fontId="14" fillId="7" borderId="33" xfId="0" applyNumberFormat="1" applyFont="1" applyFill="1" applyBorder="1" applyAlignment="1">
      <alignment horizontal="center" vertical="center"/>
    </xf>
    <xf numFmtId="166" fontId="14" fillId="7" borderId="34" xfId="0" applyNumberFormat="1" applyFont="1" applyFill="1" applyBorder="1" applyAlignment="1">
      <alignment horizontal="center" vertical="center"/>
    </xf>
    <xf numFmtId="0" fontId="0" fillId="7" borderId="5" xfId="0" applyFont="1" applyFill="1" applyBorder="1" applyAlignment="1">
      <alignment horizontal="center" vertical="center"/>
    </xf>
    <xf numFmtId="0" fontId="0" fillId="7" borderId="13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166" fontId="15" fillId="5" borderId="33" xfId="0" applyNumberFormat="1" applyFont="1" applyFill="1" applyBorder="1" applyAlignment="1">
      <alignment horizontal="center" vertical="center"/>
    </xf>
    <xf numFmtId="166" fontId="15" fillId="5" borderId="10" xfId="0" applyNumberFormat="1" applyFont="1" applyFill="1" applyBorder="1" applyAlignment="1">
      <alignment horizontal="center" vertical="center"/>
    </xf>
    <xf numFmtId="166" fontId="15" fillId="5" borderId="34" xfId="0" applyNumberFormat="1" applyFont="1" applyFill="1" applyBorder="1" applyAlignment="1">
      <alignment horizontal="center" vertical="center"/>
    </xf>
    <xf numFmtId="167" fontId="13" fillId="5" borderId="33" xfId="0" applyNumberFormat="1" applyFont="1" applyFill="1" applyBorder="1" applyAlignment="1">
      <alignment horizontal="center" vertical="center"/>
    </xf>
    <xf numFmtId="167" fontId="13" fillId="5" borderId="10" xfId="0" applyNumberFormat="1" applyFont="1" applyFill="1" applyBorder="1" applyAlignment="1">
      <alignment horizontal="center" vertical="center"/>
    </xf>
    <xf numFmtId="167" fontId="13" fillId="5" borderId="34" xfId="0" applyNumberFormat="1" applyFont="1" applyFill="1" applyBorder="1" applyAlignment="1">
      <alignment horizontal="center" vertical="center"/>
    </xf>
    <xf numFmtId="0" fontId="0" fillId="9" borderId="33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9" borderId="34" xfId="0" applyFill="1" applyBorder="1" applyAlignment="1">
      <alignment horizontal="center" vertical="center"/>
    </xf>
    <xf numFmtId="0" fontId="13" fillId="10" borderId="14" xfId="0" applyFont="1" applyFill="1" applyBorder="1" applyAlignment="1">
      <alignment horizontal="center" vertical="center"/>
    </xf>
    <xf numFmtId="0" fontId="13" fillId="10" borderId="15" xfId="0" applyFont="1" applyFill="1" applyBorder="1" applyAlignment="1">
      <alignment horizontal="center" vertical="center"/>
    </xf>
    <xf numFmtId="0" fontId="13" fillId="10" borderId="17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basch721@att.net" TargetMode="External"/><Relationship Id="rId3" Type="http://schemas.openxmlformats.org/officeDocument/2006/relationships/hyperlink" Target="mailto:dkinzle@cpiaz.com" TargetMode="External"/><Relationship Id="rId7" Type="http://schemas.openxmlformats.org/officeDocument/2006/relationships/hyperlink" Target="mailto:tbasch721@att.net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onkilgo47@att.net" TargetMode="External"/><Relationship Id="rId1" Type="http://schemas.openxmlformats.org/officeDocument/2006/relationships/hyperlink" Target="mailto:wali.alston@yahoo.com" TargetMode="External"/><Relationship Id="rId6" Type="http://schemas.openxmlformats.org/officeDocument/2006/relationships/hyperlink" Target="mailto:RFREEBURN@CAROLINA.RR.COM" TargetMode="External"/><Relationship Id="rId11" Type="http://schemas.openxmlformats.org/officeDocument/2006/relationships/hyperlink" Target="mailto:fourevert93@yahoo.com" TargetMode="External"/><Relationship Id="rId5" Type="http://schemas.openxmlformats.org/officeDocument/2006/relationships/hyperlink" Target="mailto:fourevert93@yahoo.com" TargetMode="External"/><Relationship Id="rId10" Type="http://schemas.openxmlformats.org/officeDocument/2006/relationships/hyperlink" Target="mailto:dkinzle@cpiaz.com" TargetMode="External"/><Relationship Id="rId4" Type="http://schemas.openxmlformats.org/officeDocument/2006/relationships/hyperlink" Target="mailto:RFREEBURN@CAROLINA.RR.COM" TargetMode="External"/><Relationship Id="rId9" Type="http://schemas.openxmlformats.org/officeDocument/2006/relationships/hyperlink" Target="mailto:tbasch721@att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1"/>
  <sheetViews>
    <sheetView topLeftCell="A4" workbookViewId="0">
      <selection activeCell="F18" sqref="F18"/>
    </sheetView>
  </sheetViews>
  <sheetFormatPr defaultRowHeight="12.75" x14ac:dyDescent="0.25"/>
  <cols>
    <col min="1" max="1" width="10.5703125" style="66" bestFit="1" customWidth="1"/>
    <col min="2" max="2" width="21.140625" style="5" bestFit="1" customWidth="1"/>
    <col min="3" max="3" width="9.140625" style="78"/>
    <col min="4" max="4" width="9.140625" style="5"/>
    <col min="5" max="5" width="27.140625" style="5" bestFit="1" customWidth="1"/>
    <col min="6" max="7" width="17.42578125" style="9" bestFit="1" customWidth="1"/>
    <col min="8" max="8" width="16.28515625" style="9" bestFit="1" customWidth="1"/>
    <col min="9" max="9" width="1.140625" style="9" customWidth="1"/>
    <col min="10" max="10" width="2.85546875" style="9" customWidth="1"/>
    <col min="11" max="11" width="3.28515625" style="9" customWidth="1"/>
    <col min="12" max="12" width="19" style="9" customWidth="1"/>
    <col min="13" max="13" width="2.7109375" style="9" customWidth="1"/>
    <col min="14" max="14" width="2.28515625" style="9" customWidth="1"/>
    <col min="15" max="15" width="32" style="9" bestFit="1" customWidth="1"/>
    <col min="16" max="16384" width="9.140625" style="9"/>
  </cols>
  <sheetData>
    <row r="1" spans="1:19" ht="41.25" customHeight="1" x14ac:dyDescent="0.25">
      <c r="A1" s="140" t="s">
        <v>342</v>
      </c>
      <c r="B1" s="137" t="s">
        <v>32</v>
      </c>
      <c r="C1" s="137" t="s">
        <v>31</v>
      </c>
      <c r="D1" s="137" t="s">
        <v>237</v>
      </c>
      <c r="E1" s="7" t="s">
        <v>236</v>
      </c>
      <c r="F1" s="133"/>
      <c r="G1" s="129" t="s">
        <v>341</v>
      </c>
      <c r="H1" s="129" t="s">
        <v>371</v>
      </c>
      <c r="I1" s="81"/>
      <c r="J1" s="81"/>
      <c r="K1" s="81"/>
      <c r="L1" s="81" t="s">
        <v>278</v>
      </c>
      <c r="M1" s="81"/>
      <c r="N1" s="81"/>
      <c r="O1" s="81"/>
      <c r="P1" s="81"/>
      <c r="Q1" s="81"/>
      <c r="R1" s="81"/>
      <c r="S1" s="81"/>
    </row>
    <row r="2" spans="1:19" ht="15.75" x14ac:dyDescent="0.25">
      <c r="A2" s="140" t="s">
        <v>348</v>
      </c>
      <c r="B2" s="141" t="s">
        <v>116</v>
      </c>
      <c r="C2" s="137">
        <v>6.11</v>
      </c>
      <c r="D2" s="137">
        <v>6</v>
      </c>
      <c r="E2" s="69" t="s">
        <v>117</v>
      </c>
      <c r="F2" s="84"/>
      <c r="H2" s="130" t="s">
        <v>372</v>
      </c>
      <c r="I2" s="81"/>
      <c r="J2" s="81"/>
      <c r="K2" s="81"/>
      <c r="L2" s="131" t="s">
        <v>279</v>
      </c>
      <c r="M2" s="81"/>
      <c r="N2" s="81"/>
      <c r="O2" s="81"/>
      <c r="P2" s="81"/>
      <c r="Q2" s="81"/>
      <c r="R2" s="81"/>
      <c r="S2" s="81"/>
    </row>
    <row r="3" spans="1:19" ht="15.75" x14ac:dyDescent="0.25">
      <c r="A3" s="140" t="s">
        <v>348</v>
      </c>
      <c r="B3" s="141" t="s">
        <v>228</v>
      </c>
      <c r="C3" s="137">
        <v>1.91</v>
      </c>
      <c r="D3" s="137">
        <v>1</v>
      </c>
      <c r="E3" s="69" t="s">
        <v>229</v>
      </c>
      <c r="F3" s="84"/>
      <c r="H3" s="130" t="s">
        <v>373</v>
      </c>
      <c r="I3" s="81"/>
      <c r="J3" s="81"/>
      <c r="K3" s="81"/>
      <c r="L3" s="81" t="s">
        <v>280</v>
      </c>
      <c r="M3" s="81"/>
      <c r="N3" s="81"/>
      <c r="O3" s="81" t="s">
        <v>281</v>
      </c>
      <c r="P3" s="81"/>
      <c r="Q3" s="81"/>
      <c r="R3" s="81"/>
      <c r="S3" s="81"/>
    </row>
    <row r="4" spans="1:19" ht="15.75" x14ac:dyDescent="0.25">
      <c r="A4" s="140" t="s">
        <v>348</v>
      </c>
      <c r="B4" s="141" t="s">
        <v>113</v>
      </c>
      <c r="C4" s="137">
        <v>6.7</v>
      </c>
      <c r="D4" s="137">
        <v>7</v>
      </c>
      <c r="E4" s="69" t="s">
        <v>114</v>
      </c>
      <c r="F4" s="84"/>
      <c r="H4" s="130"/>
      <c r="I4" s="81"/>
      <c r="J4" s="81"/>
      <c r="K4" s="81" t="s">
        <v>74</v>
      </c>
      <c r="L4" s="69" t="s">
        <v>282</v>
      </c>
      <c r="M4" s="69"/>
      <c r="N4" s="69"/>
      <c r="O4" s="65" t="s">
        <v>87</v>
      </c>
      <c r="P4" s="69"/>
      <c r="Q4" s="69"/>
      <c r="R4" s="81"/>
      <c r="S4" s="81"/>
    </row>
    <row r="5" spans="1:19" ht="15.75" x14ac:dyDescent="0.25">
      <c r="A5" s="140" t="s">
        <v>348</v>
      </c>
      <c r="B5" s="141" t="s">
        <v>374</v>
      </c>
      <c r="C5" s="137">
        <v>13.35</v>
      </c>
      <c r="D5" s="142">
        <v>8</v>
      </c>
      <c r="E5" s="81" t="s">
        <v>375</v>
      </c>
      <c r="H5" s="130" t="s">
        <v>283</v>
      </c>
      <c r="I5" s="81"/>
      <c r="J5" s="81"/>
      <c r="K5" s="81" t="s">
        <v>74</v>
      </c>
      <c r="L5" s="86" t="s">
        <v>260</v>
      </c>
      <c r="M5" s="86"/>
      <c r="N5" s="86"/>
      <c r="O5" s="65" t="s">
        <v>72</v>
      </c>
      <c r="P5" s="69" t="s">
        <v>73</v>
      </c>
      <c r="Q5" s="69"/>
      <c r="R5" s="81"/>
      <c r="S5" s="81"/>
    </row>
    <row r="6" spans="1:19" ht="15.75" x14ac:dyDescent="0.25">
      <c r="A6" s="143" t="s">
        <v>349</v>
      </c>
      <c r="B6" s="144" t="s">
        <v>127</v>
      </c>
      <c r="C6" s="145">
        <v>5.55</v>
      </c>
      <c r="D6" s="145">
        <v>6</v>
      </c>
      <c r="E6" s="65" t="s">
        <v>128</v>
      </c>
      <c r="F6" s="84"/>
      <c r="H6" s="81"/>
      <c r="J6" s="81"/>
      <c r="K6" s="81" t="s">
        <v>74</v>
      </c>
      <c r="L6" s="69" t="s">
        <v>97</v>
      </c>
      <c r="M6" s="69"/>
      <c r="N6" s="69"/>
      <c r="O6" s="65" t="s">
        <v>98</v>
      </c>
      <c r="P6" s="69" t="s">
        <v>76</v>
      </c>
      <c r="Q6" s="69"/>
      <c r="R6" s="81"/>
      <c r="S6" s="81"/>
    </row>
    <row r="7" spans="1:19" ht="15.75" x14ac:dyDescent="0.25">
      <c r="A7" s="143" t="s">
        <v>349</v>
      </c>
      <c r="B7" s="141" t="s">
        <v>155</v>
      </c>
      <c r="C7" s="137">
        <v>7.67</v>
      </c>
      <c r="D7" s="137">
        <v>8</v>
      </c>
      <c r="E7" s="65" t="s">
        <v>156</v>
      </c>
      <c r="F7" s="84"/>
      <c r="H7" s="81" t="s">
        <v>285</v>
      </c>
      <c r="I7" s="9">
        <v>1</v>
      </c>
      <c r="J7" s="81">
        <v>1</v>
      </c>
      <c r="K7" s="81" t="s">
        <v>74</v>
      </c>
      <c r="L7" s="136" t="s">
        <v>374</v>
      </c>
      <c r="M7" s="69"/>
      <c r="N7" s="65"/>
      <c r="O7" s="81" t="s">
        <v>375</v>
      </c>
      <c r="P7" s="69"/>
      <c r="Q7" s="69"/>
      <c r="R7" s="81"/>
      <c r="S7" s="81"/>
    </row>
    <row r="8" spans="1:19" ht="15.75" x14ac:dyDescent="0.25">
      <c r="A8" s="143"/>
      <c r="B8" s="141"/>
      <c r="C8" s="137"/>
      <c r="D8" s="137"/>
      <c r="E8" s="69"/>
      <c r="F8" s="84"/>
      <c r="H8" s="81" t="s">
        <v>289</v>
      </c>
      <c r="I8" s="9">
        <v>1</v>
      </c>
      <c r="J8" s="81">
        <v>1</v>
      </c>
      <c r="K8" s="9" t="s">
        <v>286</v>
      </c>
      <c r="L8" s="69" t="s">
        <v>287</v>
      </c>
      <c r="M8" s="7"/>
      <c r="N8" s="7"/>
      <c r="O8" s="81" t="s">
        <v>288</v>
      </c>
      <c r="P8" s="81" t="s">
        <v>76</v>
      </c>
      <c r="Q8" s="81"/>
      <c r="R8" s="81"/>
      <c r="S8" s="81"/>
    </row>
    <row r="9" spans="1:19" ht="15.75" x14ac:dyDescent="0.25">
      <c r="A9" s="143" t="s">
        <v>349</v>
      </c>
      <c r="B9" s="141" t="s">
        <v>103</v>
      </c>
      <c r="C9" s="137">
        <v>8.7799999999999994</v>
      </c>
      <c r="D9" s="137">
        <v>6</v>
      </c>
      <c r="E9" s="81" t="s">
        <v>311</v>
      </c>
      <c r="F9" s="84"/>
      <c r="H9" s="22" t="s">
        <v>291</v>
      </c>
      <c r="I9" s="9">
        <v>1</v>
      </c>
      <c r="J9" s="81">
        <v>1</v>
      </c>
      <c r="K9" s="81" t="s">
        <v>74</v>
      </c>
      <c r="L9" s="81" t="s">
        <v>376</v>
      </c>
      <c r="M9" s="69"/>
      <c r="N9" s="69"/>
      <c r="O9" s="81" t="s">
        <v>377</v>
      </c>
      <c r="P9" s="81"/>
      <c r="Q9" s="81"/>
      <c r="R9" s="81"/>
      <c r="S9" s="81"/>
    </row>
    <row r="10" spans="1:19" ht="15.75" x14ac:dyDescent="0.25">
      <c r="A10" s="143" t="s">
        <v>350</v>
      </c>
      <c r="B10" s="141" t="s">
        <v>324</v>
      </c>
      <c r="C10" s="137">
        <v>17.25</v>
      </c>
      <c r="D10" s="137">
        <v>20</v>
      </c>
      <c r="E10" s="65" t="s">
        <v>197</v>
      </c>
      <c r="F10" s="84"/>
      <c r="H10" s="81" t="s">
        <v>294</v>
      </c>
      <c r="I10" s="9">
        <v>1</v>
      </c>
      <c r="J10" s="81">
        <v>1</v>
      </c>
      <c r="K10" s="81" t="s">
        <v>74</v>
      </c>
      <c r="L10" s="69" t="s">
        <v>378</v>
      </c>
      <c r="M10" s="69"/>
      <c r="N10" s="69"/>
      <c r="O10" s="81" t="s">
        <v>290</v>
      </c>
      <c r="P10" s="69" t="s">
        <v>99</v>
      </c>
      <c r="Q10" s="69"/>
      <c r="R10" s="81"/>
      <c r="S10" s="81"/>
    </row>
    <row r="11" spans="1:19" ht="15.75" x14ac:dyDescent="0.25">
      <c r="A11" s="143" t="s">
        <v>350</v>
      </c>
      <c r="B11" s="141" t="s">
        <v>379</v>
      </c>
      <c r="C11" s="137">
        <v>19.59</v>
      </c>
      <c r="D11" s="137">
        <v>18</v>
      </c>
      <c r="E11" s="69" t="s">
        <v>143</v>
      </c>
      <c r="F11" s="84"/>
      <c r="H11" s="81" t="s">
        <v>296</v>
      </c>
      <c r="I11" s="81"/>
      <c r="J11" s="81">
        <v>1</v>
      </c>
      <c r="K11" s="81" t="s">
        <v>74</v>
      </c>
      <c r="L11" s="81" t="s">
        <v>292</v>
      </c>
      <c r="M11" s="69"/>
      <c r="N11" s="69"/>
      <c r="O11" s="81" t="s">
        <v>293</v>
      </c>
      <c r="P11" s="69" t="s">
        <v>99</v>
      </c>
      <c r="Q11" s="69"/>
      <c r="R11" s="81"/>
      <c r="S11" s="81"/>
    </row>
    <row r="12" spans="1:19" ht="15.75" x14ac:dyDescent="0.25">
      <c r="A12" s="143" t="s">
        <v>350</v>
      </c>
      <c r="B12" s="26" t="s">
        <v>376</v>
      </c>
      <c r="C12" s="137">
        <v>24.2</v>
      </c>
      <c r="D12" s="137">
        <v>19</v>
      </c>
      <c r="E12" s="81" t="s">
        <v>377</v>
      </c>
      <c r="F12" s="84"/>
      <c r="H12" s="81" t="s">
        <v>297</v>
      </c>
      <c r="J12" s="81">
        <v>1</v>
      </c>
      <c r="K12" s="81" t="s">
        <v>74</v>
      </c>
      <c r="L12" s="69" t="s">
        <v>295</v>
      </c>
      <c r="M12" s="69"/>
      <c r="N12" s="69"/>
      <c r="O12" s="69" t="s">
        <v>138</v>
      </c>
      <c r="P12" s="69" t="s">
        <v>99</v>
      </c>
      <c r="Q12" s="69"/>
      <c r="R12" s="81"/>
      <c r="S12" s="81"/>
    </row>
    <row r="13" spans="1:19" ht="15.75" x14ac:dyDescent="0.25">
      <c r="A13" s="143" t="s">
        <v>350</v>
      </c>
      <c r="B13" s="26" t="s">
        <v>391</v>
      </c>
      <c r="C13" s="137">
        <v>17.600000000000001</v>
      </c>
      <c r="D13" s="137">
        <v>16</v>
      </c>
      <c r="E13" s="81" t="s">
        <v>392</v>
      </c>
      <c r="F13" s="84"/>
      <c r="H13" s="22" t="s">
        <v>299</v>
      </c>
      <c r="I13" s="81"/>
      <c r="J13" s="81">
        <v>1</v>
      </c>
      <c r="K13" s="81" t="s">
        <v>74</v>
      </c>
      <c r="L13" s="69" t="s">
        <v>379</v>
      </c>
      <c r="M13" s="69"/>
      <c r="N13" s="69"/>
      <c r="O13" s="69" t="s">
        <v>143</v>
      </c>
      <c r="P13" s="69" t="s">
        <v>99</v>
      </c>
      <c r="Q13" s="69" t="s">
        <v>144</v>
      </c>
      <c r="R13" s="81"/>
      <c r="S13" s="81"/>
    </row>
    <row r="14" spans="1:19" ht="15.75" x14ac:dyDescent="0.25">
      <c r="A14" s="143" t="s">
        <v>351</v>
      </c>
      <c r="B14" s="141" t="s">
        <v>151</v>
      </c>
      <c r="C14" s="137">
        <v>8.23</v>
      </c>
      <c r="D14" s="137">
        <v>5</v>
      </c>
      <c r="E14" s="65" t="s">
        <v>152</v>
      </c>
      <c r="F14" s="84"/>
      <c r="H14" s="81" t="s">
        <v>300</v>
      </c>
      <c r="I14" s="81"/>
      <c r="J14" s="81">
        <v>2</v>
      </c>
      <c r="K14" s="81" t="s">
        <v>74</v>
      </c>
      <c r="L14" s="69" t="s">
        <v>298</v>
      </c>
      <c r="M14" s="69"/>
      <c r="N14" s="69"/>
      <c r="O14" s="65" t="s">
        <v>157</v>
      </c>
      <c r="P14" s="69" t="s">
        <v>99</v>
      </c>
      <c r="Q14" s="69"/>
      <c r="R14" s="81"/>
      <c r="S14" s="81"/>
    </row>
    <row r="15" spans="1:19" ht="15.75" x14ac:dyDescent="0.25">
      <c r="A15" s="143" t="s">
        <v>351</v>
      </c>
      <c r="B15" s="141" t="s">
        <v>308</v>
      </c>
      <c r="C15" s="137">
        <v>4.49</v>
      </c>
      <c r="D15" s="137">
        <v>1</v>
      </c>
      <c r="E15" s="69" t="s">
        <v>221</v>
      </c>
      <c r="F15" s="84"/>
      <c r="H15" s="81" t="s">
        <v>304</v>
      </c>
      <c r="I15" s="81"/>
      <c r="J15" s="81">
        <v>1</v>
      </c>
      <c r="K15" s="81" t="s">
        <v>74</v>
      </c>
      <c r="L15" s="69" t="s">
        <v>238</v>
      </c>
      <c r="M15" s="69"/>
      <c r="N15" s="69"/>
      <c r="O15" s="69" t="s">
        <v>75</v>
      </c>
      <c r="P15" s="69" t="s">
        <v>76</v>
      </c>
      <c r="Q15" s="69"/>
      <c r="R15" s="81"/>
      <c r="S15" s="81"/>
    </row>
    <row r="16" spans="1:19" ht="15.75" x14ac:dyDescent="0.25">
      <c r="A16" s="143" t="s">
        <v>351</v>
      </c>
      <c r="B16" s="26" t="s">
        <v>292</v>
      </c>
      <c r="C16" s="137">
        <v>17.3</v>
      </c>
      <c r="D16" s="137">
        <v>15</v>
      </c>
      <c r="E16" s="81" t="s">
        <v>293</v>
      </c>
      <c r="F16" s="84"/>
      <c r="H16" s="69" t="s">
        <v>306</v>
      </c>
      <c r="I16" s="81"/>
      <c r="J16" s="81">
        <v>1</v>
      </c>
      <c r="K16" s="81" t="s">
        <v>74</v>
      </c>
      <c r="L16" s="81" t="s">
        <v>301</v>
      </c>
      <c r="M16" s="81"/>
      <c r="N16" s="81"/>
      <c r="O16" s="81" t="s">
        <v>302</v>
      </c>
      <c r="P16" s="69" t="s">
        <v>76</v>
      </c>
      <c r="Q16" s="69"/>
      <c r="R16" s="81"/>
      <c r="S16" s="81"/>
    </row>
    <row r="17" spans="1:19" ht="15.75" x14ac:dyDescent="0.25">
      <c r="A17" s="143" t="s">
        <v>351</v>
      </c>
      <c r="B17" s="146" t="s">
        <v>398</v>
      </c>
      <c r="C17" s="145">
        <v>23.43</v>
      </c>
      <c r="D17" s="145">
        <v>22</v>
      </c>
      <c r="E17" s="81" t="s">
        <v>397</v>
      </c>
      <c r="F17" s="84"/>
      <c r="H17" s="69" t="s">
        <v>380</v>
      </c>
      <c r="I17" s="69"/>
      <c r="J17" s="7">
        <v>1</v>
      </c>
      <c r="K17" s="81" t="s">
        <v>74</v>
      </c>
      <c r="L17" s="69" t="s">
        <v>77</v>
      </c>
      <c r="M17" s="69"/>
      <c r="N17" s="69"/>
      <c r="O17" s="65" t="s">
        <v>78</v>
      </c>
      <c r="P17" s="69" t="s">
        <v>76</v>
      </c>
      <c r="Q17" s="69"/>
      <c r="R17" s="81"/>
      <c r="S17" s="81"/>
    </row>
    <row r="18" spans="1:19" ht="15.75" x14ac:dyDescent="0.25">
      <c r="A18" s="143" t="s">
        <v>352</v>
      </c>
      <c r="B18" s="141" t="s">
        <v>378</v>
      </c>
      <c r="C18" s="137">
        <v>8.0299999999999994</v>
      </c>
      <c r="D18" s="137">
        <v>5</v>
      </c>
      <c r="E18" s="81" t="s">
        <v>290</v>
      </c>
      <c r="H18" s="22" t="s">
        <v>355</v>
      </c>
      <c r="I18" s="81"/>
      <c r="J18" s="81">
        <v>2</v>
      </c>
      <c r="K18" s="81" t="s">
        <v>74</v>
      </c>
      <c r="L18" s="69" t="s">
        <v>305</v>
      </c>
      <c r="M18" s="69"/>
      <c r="N18" s="69"/>
      <c r="O18" s="69" t="s">
        <v>191</v>
      </c>
      <c r="P18" s="69" t="s">
        <v>76</v>
      </c>
      <c r="Q18" s="69"/>
      <c r="R18" s="81"/>
      <c r="S18" s="81"/>
    </row>
    <row r="19" spans="1:19" ht="15.75" x14ac:dyDescent="0.25">
      <c r="A19" s="143" t="s">
        <v>352</v>
      </c>
      <c r="B19" s="26" t="s">
        <v>301</v>
      </c>
      <c r="C19" s="147">
        <v>18.04</v>
      </c>
      <c r="D19" s="147">
        <v>12</v>
      </c>
      <c r="E19" s="81" t="s">
        <v>302</v>
      </c>
      <c r="F19" s="84"/>
      <c r="H19" s="9" t="s">
        <v>381</v>
      </c>
      <c r="I19" s="81"/>
      <c r="J19" s="81">
        <v>1</v>
      </c>
      <c r="K19" s="81" t="s">
        <v>74</v>
      </c>
      <c r="L19" s="69" t="s">
        <v>79</v>
      </c>
      <c r="M19" s="69"/>
      <c r="N19" s="69"/>
      <c r="O19" s="69" t="s">
        <v>80</v>
      </c>
      <c r="P19" s="69" t="s">
        <v>76</v>
      </c>
      <c r="Q19" s="69"/>
      <c r="R19" s="81"/>
      <c r="S19" s="81"/>
    </row>
    <row r="20" spans="1:19" ht="15.75" x14ac:dyDescent="0.25">
      <c r="A20" s="143" t="s">
        <v>352</v>
      </c>
      <c r="B20" s="141" t="s">
        <v>238</v>
      </c>
      <c r="C20" s="137">
        <v>15.7</v>
      </c>
      <c r="D20" s="137">
        <v>10</v>
      </c>
      <c r="E20" s="69" t="s">
        <v>75</v>
      </c>
      <c r="F20" s="84"/>
      <c r="H20" s="139" t="s">
        <v>398</v>
      </c>
      <c r="I20" s="81"/>
      <c r="J20" s="81">
        <v>1</v>
      </c>
      <c r="K20" s="81" t="s">
        <v>74</v>
      </c>
      <c r="L20" s="69" t="s">
        <v>81</v>
      </c>
      <c r="M20" s="69"/>
      <c r="N20" s="69"/>
      <c r="O20" s="65" t="s">
        <v>82</v>
      </c>
      <c r="P20" s="69" t="s">
        <v>76</v>
      </c>
      <c r="Q20" s="69" t="s">
        <v>83</v>
      </c>
      <c r="R20" s="81"/>
      <c r="S20" s="81"/>
    </row>
    <row r="21" spans="1:19" ht="15.75" x14ac:dyDescent="0.25">
      <c r="A21" s="143" t="s">
        <v>352</v>
      </c>
      <c r="B21" s="141" t="s">
        <v>305</v>
      </c>
      <c r="C21" s="137">
        <v>14.73</v>
      </c>
      <c r="D21" s="137">
        <v>9</v>
      </c>
      <c r="E21" s="69" t="s">
        <v>191</v>
      </c>
      <c r="F21" s="84"/>
      <c r="H21" s="9" t="s">
        <v>402</v>
      </c>
      <c r="I21" s="81"/>
      <c r="J21" s="81">
        <v>1</v>
      </c>
      <c r="K21" s="81" t="s">
        <v>74</v>
      </c>
      <c r="L21" s="69" t="s">
        <v>84</v>
      </c>
      <c r="M21" s="69"/>
      <c r="N21" s="69"/>
      <c r="O21" s="69" t="s">
        <v>85</v>
      </c>
      <c r="P21" s="69" t="s">
        <v>76</v>
      </c>
      <c r="Q21" s="69"/>
      <c r="R21" s="81"/>
      <c r="S21" s="81"/>
    </row>
    <row r="22" spans="1:19" ht="15.75" x14ac:dyDescent="0.25">
      <c r="A22" s="143" t="s">
        <v>353</v>
      </c>
      <c r="B22" s="141" t="s">
        <v>307</v>
      </c>
      <c r="C22" s="137">
        <v>13.94</v>
      </c>
      <c r="D22" s="137">
        <v>12</v>
      </c>
      <c r="E22" s="69" t="s">
        <v>206</v>
      </c>
      <c r="F22" s="84"/>
      <c r="H22" s="22"/>
      <c r="I22" s="81"/>
      <c r="J22" s="81"/>
      <c r="K22" s="81" t="s">
        <v>74</v>
      </c>
      <c r="L22" s="69" t="s">
        <v>307</v>
      </c>
      <c r="M22" s="69"/>
      <c r="N22" s="69"/>
      <c r="O22" s="69" t="s">
        <v>206</v>
      </c>
      <c r="P22" s="69" t="s">
        <v>99</v>
      </c>
      <c r="Q22" s="69"/>
      <c r="R22" s="81"/>
      <c r="S22" s="81"/>
    </row>
    <row r="23" spans="1:19" ht="15.75" x14ac:dyDescent="0.25">
      <c r="A23" s="143" t="s">
        <v>353</v>
      </c>
      <c r="B23" s="33" t="s">
        <v>402</v>
      </c>
      <c r="C23" s="145">
        <v>20.67</v>
      </c>
      <c r="D23" s="145">
        <v>19</v>
      </c>
      <c r="E23" s="81" t="s">
        <v>400</v>
      </c>
      <c r="F23" s="84"/>
      <c r="H23" s="22"/>
      <c r="I23" s="81"/>
      <c r="J23" s="81"/>
      <c r="K23" s="81" t="s">
        <v>74</v>
      </c>
      <c r="L23" s="69" t="s">
        <v>308</v>
      </c>
      <c r="M23" s="69"/>
      <c r="N23" s="69"/>
      <c r="O23" s="69" t="s">
        <v>221</v>
      </c>
      <c r="P23" s="69" t="s">
        <v>99</v>
      </c>
      <c r="Q23" s="69" t="s">
        <v>222</v>
      </c>
      <c r="R23" s="81"/>
      <c r="S23" s="81"/>
    </row>
    <row r="24" spans="1:19" ht="15.75" x14ac:dyDescent="0.25">
      <c r="A24" s="143" t="s">
        <v>353</v>
      </c>
      <c r="B24" s="141" t="s">
        <v>105</v>
      </c>
      <c r="C24" s="137">
        <v>5.48</v>
      </c>
      <c r="D24" s="137">
        <v>2</v>
      </c>
      <c r="E24" s="69" t="s">
        <v>106</v>
      </c>
      <c r="F24" s="84"/>
      <c r="H24" s="22"/>
      <c r="I24" s="81"/>
      <c r="J24" s="81"/>
      <c r="K24" s="81" t="s">
        <v>74</v>
      </c>
      <c r="L24" s="69" t="s">
        <v>239</v>
      </c>
      <c r="M24" s="69"/>
      <c r="N24" s="69"/>
      <c r="O24" s="69" t="s">
        <v>86</v>
      </c>
      <c r="P24" s="69" t="s">
        <v>76</v>
      </c>
      <c r="Q24" s="69"/>
      <c r="R24" s="81"/>
      <c r="S24" s="81"/>
    </row>
    <row r="25" spans="1:19" ht="15.75" x14ac:dyDescent="0.25">
      <c r="A25" s="143" t="s">
        <v>353</v>
      </c>
      <c r="B25" s="141" t="s">
        <v>79</v>
      </c>
      <c r="C25" s="137">
        <v>19.559999999999999</v>
      </c>
      <c r="D25" s="137">
        <v>14</v>
      </c>
      <c r="E25" s="69" t="s">
        <v>80</v>
      </c>
      <c r="F25" s="84"/>
      <c r="H25" s="22"/>
      <c r="I25" s="81"/>
      <c r="J25" s="81"/>
      <c r="K25" s="81"/>
      <c r="L25" s="9" t="s">
        <v>309</v>
      </c>
      <c r="O25" s="81" t="s">
        <v>310</v>
      </c>
      <c r="P25" s="81"/>
      <c r="Q25" s="81"/>
      <c r="R25" s="81"/>
      <c r="S25" s="81"/>
    </row>
    <row r="26" spans="1:19" ht="15.75" x14ac:dyDescent="0.25">
      <c r="A26" s="143"/>
      <c r="B26" s="141"/>
      <c r="C26" s="137"/>
      <c r="D26" s="137"/>
      <c r="E26" s="69"/>
      <c r="F26" s="84"/>
      <c r="H26" s="22"/>
      <c r="I26" s="81"/>
      <c r="J26" s="81"/>
      <c r="K26" s="81"/>
      <c r="L26" s="69" t="s">
        <v>88</v>
      </c>
      <c r="M26" s="69"/>
      <c r="N26" s="69"/>
      <c r="O26" s="65" t="s">
        <v>89</v>
      </c>
      <c r="P26" s="69"/>
      <c r="Q26" s="69" t="s">
        <v>90</v>
      </c>
      <c r="R26" s="81"/>
      <c r="S26" s="81"/>
    </row>
    <row r="27" spans="1:19" ht="15.75" x14ac:dyDescent="0.25">
      <c r="A27" s="143" t="s">
        <v>354</v>
      </c>
      <c r="B27" s="141" t="s">
        <v>166</v>
      </c>
      <c r="C27" s="137">
        <v>11.75</v>
      </c>
      <c r="D27" s="137">
        <v>9</v>
      </c>
      <c r="E27" s="65" t="s">
        <v>167</v>
      </c>
      <c r="F27" s="84"/>
      <c r="H27" s="22"/>
      <c r="I27" s="81"/>
      <c r="J27" s="81"/>
      <c r="K27" s="81"/>
      <c r="L27" s="69" t="s">
        <v>91</v>
      </c>
      <c r="M27" s="69"/>
      <c r="N27" s="69"/>
      <c r="O27" s="69" t="s">
        <v>92</v>
      </c>
      <c r="P27" s="69"/>
      <c r="Q27" s="69"/>
      <c r="R27" s="81"/>
      <c r="S27" s="81"/>
    </row>
    <row r="28" spans="1:19" ht="15.75" x14ac:dyDescent="0.25">
      <c r="A28" s="143" t="s">
        <v>354</v>
      </c>
      <c r="B28" s="141" t="s">
        <v>295</v>
      </c>
      <c r="C28" s="137">
        <v>20.73</v>
      </c>
      <c r="D28" s="137">
        <v>19</v>
      </c>
      <c r="E28" s="69" t="s">
        <v>138</v>
      </c>
      <c r="F28" s="84"/>
      <c r="H28" s="22"/>
      <c r="I28" s="81"/>
      <c r="J28" s="81"/>
      <c r="K28" s="81"/>
      <c r="L28" s="69" t="s">
        <v>93</v>
      </c>
      <c r="M28" s="69"/>
      <c r="N28" s="69"/>
      <c r="O28" s="69" t="s">
        <v>94</v>
      </c>
      <c r="P28" s="69"/>
      <c r="Q28" s="69"/>
      <c r="R28" s="81"/>
      <c r="S28" s="81"/>
    </row>
    <row r="29" spans="1:19" ht="15.75" x14ac:dyDescent="0.25">
      <c r="A29" s="143" t="s">
        <v>354</v>
      </c>
      <c r="B29" s="141" t="s">
        <v>84</v>
      </c>
      <c r="C29" s="137">
        <v>20.96</v>
      </c>
      <c r="D29" s="137">
        <v>15</v>
      </c>
      <c r="E29" s="69" t="s">
        <v>85</v>
      </c>
      <c r="F29" s="84"/>
      <c r="H29" s="22"/>
      <c r="I29" s="81"/>
      <c r="J29" s="81"/>
      <c r="K29" s="81"/>
      <c r="L29" s="69" t="s">
        <v>95</v>
      </c>
      <c r="M29" s="69"/>
      <c r="N29" s="69"/>
      <c r="O29" s="65" t="s">
        <v>96</v>
      </c>
      <c r="P29" s="69"/>
      <c r="Q29" s="69"/>
      <c r="R29" s="81"/>
      <c r="S29" s="81"/>
    </row>
    <row r="30" spans="1:19" ht="15" x14ac:dyDescent="0.25">
      <c r="A30" s="64"/>
      <c r="B30" s="69"/>
      <c r="C30" s="7"/>
      <c r="D30" s="7"/>
      <c r="E30" s="69"/>
      <c r="F30" s="84"/>
      <c r="H30" s="22"/>
      <c r="I30" s="81"/>
      <c r="J30" s="81"/>
      <c r="K30" s="81"/>
      <c r="L30" s="69" t="s">
        <v>100</v>
      </c>
      <c r="M30" s="69"/>
      <c r="N30" s="69"/>
      <c r="O30" s="65" t="s">
        <v>101</v>
      </c>
      <c r="P30" s="69"/>
      <c r="Q30" s="69" t="s">
        <v>102</v>
      </c>
      <c r="R30" s="81"/>
      <c r="S30" s="81"/>
    </row>
    <row r="31" spans="1:19" ht="15" x14ac:dyDescent="0.25">
      <c r="A31" s="64"/>
      <c r="B31" s="69"/>
      <c r="C31" s="7"/>
      <c r="D31" s="7"/>
      <c r="E31" s="65"/>
      <c r="F31" s="84"/>
      <c r="H31" s="22"/>
      <c r="I31" s="81"/>
      <c r="J31" s="81"/>
      <c r="K31" s="81"/>
      <c r="L31" s="69" t="s">
        <v>103</v>
      </c>
      <c r="M31" s="69"/>
      <c r="N31" s="69"/>
      <c r="O31" s="81" t="s">
        <v>311</v>
      </c>
      <c r="P31" s="69"/>
      <c r="Q31" s="69" t="s">
        <v>104</v>
      </c>
      <c r="R31" s="81"/>
      <c r="S31" s="81"/>
    </row>
    <row r="32" spans="1:19" ht="15" x14ac:dyDescent="0.25">
      <c r="A32" s="64"/>
      <c r="B32" s="9"/>
      <c r="C32" s="5"/>
      <c r="E32" s="81"/>
      <c r="F32" s="84"/>
      <c r="H32" s="22"/>
      <c r="I32" s="81"/>
      <c r="J32" s="81"/>
      <c r="K32" s="81"/>
      <c r="L32" s="69" t="s">
        <v>105</v>
      </c>
      <c r="M32" s="69"/>
      <c r="N32" s="69"/>
      <c r="O32" s="69" t="s">
        <v>106</v>
      </c>
      <c r="P32" s="69"/>
      <c r="Q32" s="69"/>
      <c r="R32" s="81"/>
      <c r="S32" s="81"/>
    </row>
    <row r="33" spans="1:19" ht="15" x14ac:dyDescent="0.25">
      <c r="A33" s="64"/>
      <c r="B33" s="69"/>
      <c r="C33" s="7"/>
      <c r="D33" s="7"/>
      <c r="E33" s="69"/>
      <c r="H33" s="22"/>
      <c r="I33" s="81"/>
      <c r="J33" s="81"/>
      <c r="K33" s="81"/>
      <c r="L33" s="22" t="s">
        <v>107</v>
      </c>
      <c r="M33" s="22"/>
      <c r="N33" s="22"/>
      <c r="O33" s="65" t="s">
        <v>108</v>
      </c>
      <c r="P33" s="69"/>
      <c r="Q33" s="69"/>
      <c r="R33" s="81"/>
      <c r="S33" s="81"/>
    </row>
    <row r="34" spans="1:19" ht="15" x14ac:dyDescent="0.25">
      <c r="A34" s="64"/>
      <c r="B34" s="69"/>
      <c r="C34" s="7"/>
      <c r="D34" s="7"/>
      <c r="E34" s="69"/>
      <c r="H34" s="22"/>
      <c r="I34" s="81"/>
      <c r="J34" s="81"/>
      <c r="K34" s="81"/>
      <c r="L34" s="69" t="s">
        <v>109</v>
      </c>
      <c r="M34" s="69"/>
      <c r="N34" s="69"/>
      <c r="O34" s="65" t="s">
        <v>110</v>
      </c>
      <c r="P34" s="69"/>
      <c r="Q34" s="69"/>
      <c r="R34" s="81"/>
      <c r="S34" s="81"/>
    </row>
    <row r="35" spans="1:19" ht="15" x14ac:dyDescent="0.25">
      <c r="A35" s="64"/>
      <c r="B35" s="81"/>
      <c r="C35" s="7"/>
      <c r="D35" s="7"/>
      <c r="E35" s="81"/>
      <c r="H35" s="22"/>
      <c r="I35" s="81"/>
      <c r="J35" s="81"/>
      <c r="K35" s="81"/>
      <c r="L35" s="22" t="s">
        <v>111</v>
      </c>
      <c r="M35" s="22"/>
      <c r="N35" s="22"/>
      <c r="O35" s="65" t="s">
        <v>112</v>
      </c>
      <c r="P35" s="69"/>
      <c r="Q35" s="69"/>
      <c r="R35" s="81"/>
      <c r="S35" s="81"/>
    </row>
    <row r="36" spans="1:19" ht="15" x14ac:dyDescent="0.25">
      <c r="A36" s="64"/>
      <c r="B36" s="69"/>
      <c r="C36" s="7"/>
      <c r="D36" s="7"/>
      <c r="E36" s="69"/>
      <c r="H36" s="22"/>
      <c r="I36" s="81"/>
      <c r="J36" s="81"/>
      <c r="K36" s="81"/>
      <c r="L36" s="69" t="s">
        <v>113</v>
      </c>
      <c r="M36" s="69"/>
      <c r="N36" s="69"/>
      <c r="O36" s="69" t="s">
        <v>114</v>
      </c>
      <c r="P36" s="69"/>
      <c r="Q36" s="69" t="s">
        <v>115</v>
      </c>
      <c r="R36" s="81"/>
      <c r="S36" s="81"/>
    </row>
    <row r="37" spans="1:19" ht="15" x14ac:dyDescent="0.25">
      <c r="A37" s="64"/>
      <c r="B37" s="69"/>
      <c r="C37" s="7"/>
      <c r="D37" s="7"/>
      <c r="E37" s="69"/>
      <c r="H37" s="22"/>
      <c r="I37" s="81"/>
      <c r="J37" s="81"/>
      <c r="K37" s="81"/>
      <c r="L37" s="69" t="s">
        <v>116</v>
      </c>
      <c r="M37" s="69"/>
      <c r="N37" s="69"/>
      <c r="O37" s="69" t="s">
        <v>117</v>
      </c>
      <c r="P37" s="69"/>
      <c r="Q37" s="69" t="s">
        <v>118</v>
      </c>
      <c r="R37" s="81"/>
      <c r="S37" s="81"/>
    </row>
    <row r="38" spans="1:19" ht="15" x14ac:dyDescent="0.25">
      <c r="A38" s="64"/>
      <c r="B38" s="69"/>
      <c r="C38" s="7"/>
      <c r="D38" s="7"/>
      <c r="E38" s="69"/>
      <c r="H38" s="22"/>
      <c r="I38" s="81"/>
      <c r="J38" s="81"/>
      <c r="K38" s="81"/>
      <c r="L38" s="69" t="s">
        <v>119</v>
      </c>
      <c r="M38" s="69"/>
      <c r="N38" s="69"/>
      <c r="O38" s="65" t="s">
        <v>120</v>
      </c>
      <c r="P38" s="69"/>
      <c r="Q38" s="69"/>
      <c r="R38" s="81"/>
      <c r="S38" s="81"/>
    </row>
    <row r="39" spans="1:19" ht="15" x14ac:dyDescent="0.25">
      <c r="A39" s="64"/>
      <c r="B39" s="69"/>
      <c r="C39" s="7"/>
      <c r="D39" s="7"/>
      <c r="E39" s="65"/>
      <c r="H39" s="22"/>
      <c r="I39" s="81"/>
      <c r="J39" s="81"/>
      <c r="K39" s="81"/>
      <c r="L39" s="22" t="s">
        <v>240</v>
      </c>
      <c r="M39" s="22"/>
      <c r="N39" s="22"/>
      <c r="O39" s="65" t="s">
        <v>121</v>
      </c>
      <c r="P39" s="69"/>
      <c r="Q39" s="69"/>
      <c r="R39" s="81"/>
      <c r="S39" s="81"/>
    </row>
    <row r="40" spans="1:19" ht="15" x14ac:dyDescent="0.25">
      <c r="A40" s="64"/>
      <c r="B40" s="69"/>
      <c r="C40" s="7"/>
      <c r="D40" s="7"/>
      <c r="E40" s="69"/>
      <c r="H40" s="22"/>
      <c r="I40" s="81"/>
      <c r="J40" s="81"/>
      <c r="K40" s="81"/>
      <c r="L40" s="69" t="s">
        <v>122</v>
      </c>
      <c r="M40" s="69"/>
      <c r="N40" s="69"/>
      <c r="O40" s="65" t="s">
        <v>123</v>
      </c>
      <c r="P40" s="69"/>
      <c r="Q40" s="69" t="s">
        <v>124</v>
      </c>
      <c r="R40" s="81"/>
      <c r="S40" s="81"/>
    </row>
    <row r="41" spans="1:19" ht="15" x14ac:dyDescent="0.25">
      <c r="A41" s="64"/>
      <c r="B41" s="69"/>
      <c r="C41" s="7"/>
      <c r="D41" s="7"/>
      <c r="E41" s="69"/>
      <c r="H41" s="22"/>
      <c r="I41" s="81"/>
      <c r="J41" s="81"/>
      <c r="K41" s="81"/>
      <c r="L41" s="69" t="s">
        <v>125</v>
      </c>
      <c r="M41" s="69"/>
      <c r="N41" s="69"/>
      <c r="O41" s="65" t="s">
        <v>126</v>
      </c>
      <c r="P41" s="69"/>
      <c r="Q41" s="69"/>
      <c r="R41" s="81"/>
      <c r="S41" s="81"/>
    </row>
    <row r="42" spans="1:19" ht="15" x14ac:dyDescent="0.25">
      <c r="H42" s="22"/>
      <c r="I42" s="81"/>
      <c r="J42" s="81"/>
      <c r="K42" s="81"/>
      <c r="L42" s="22" t="s">
        <v>127</v>
      </c>
      <c r="M42" s="22"/>
      <c r="N42" s="22"/>
      <c r="O42" s="65" t="s">
        <v>128</v>
      </c>
      <c r="P42" s="69"/>
      <c r="Q42" s="69"/>
      <c r="R42" s="81"/>
      <c r="S42" s="81"/>
    </row>
    <row r="43" spans="1:19" ht="15" x14ac:dyDescent="0.25">
      <c r="H43" s="22"/>
      <c r="I43" s="81"/>
      <c r="J43" s="81"/>
      <c r="K43" s="81"/>
      <c r="L43" s="69" t="s">
        <v>129</v>
      </c>
      <c r="M43" s="69"/>
      <c r="N43" s="69"/>
      <c r="O43" s="69" t="s">
        <v>130</v>
      </c>
      <c r="P43" s="69"/>
      <c r="Q43" s="69"/>
      <c r="R43" s="81"/>
      <c r="S43" s="81"/>
    </row>
    <row r="44" spans="1:19" ht="15" x14ac:dyDescent="0.25">
      <c r="H44" s="22"/>
      <c r="I44" s="81"/>
      <c r="J44" s="81"/>
      <c r="K44" s="81"/>
      <c r="L44" s="69" t="s">
        <v>241</v>
      </c>
      <c r="M44" s="69"/>
      <c r="N44" s="69"/>
      <c r="O44" s="65" t="s">
        <v>131</v>
      </c>
      <c r="P44" s="69"/>
      <c r="Q44" s="69"/>
      <c r="R44" s="81"/>
      <c r="S44" s="81"/>
    </row>
    <row r="45" spans="1:19" ht="15" x14ac:dyDescent="0.25">
      <c r="H45" s="22"/>
      <c r="I45" s="81"/>
      <c r="J45" s="81"/>
      <c r="K45" s="81"/>
      <c r="L45" s="9" t="s">
        <v>381</v>
      </c>
      <c r="O45" s="81" t="s">
        <v>382</v>
      </c>
      <c r="P45" s="69"/>
      <c r="Q45" s="69"/>
      <c r="R45" s="81"/>
      <c r="S45" s="81"/>
    </row>
    <row r="46" spans="1:19" ht="15" x14ac:dyDescent="0.25">
      <c r="H46" s="22"/>
      <c r="I46" s="81"/>
      <c r="J46" s="81"/>
      <c r="K46" s="81"/>
      <c r="L46" s="22" t="s">
        <v>132</v>
      </c>
      <c r="M46" s="22"/>
      <c r="N46" s="22"/>
      <c r="O46" s="65" t="s">
        <v>133</v>
      </c>
      <c r="P46" s="69"/>
      <c r="Q46" s="69"/>
      <c r="R46" s="81"/>
      <c r="S46" s="81"/>
    </row>
    <row r="47" spans="1:19" ht="15" x14ac:dyDescent="0.25">
      <c r="H47" s="22"/>
      <c r="I47" s="81"/>
      <c r="J47" s="81"/>
      <c r="K47" s="81"/>
      <c r="L47" s="81" t="s">
        <v>383</v>
      </c>
      <c r="M47" s="81"/>
      <c r="N47" s="69"/>
      <c r="O47" s="81" t="s">
        <v>384</v>
      </c>
      <c r="P47" s="81"/>
      <c r="Q47" s="81"/>
      <c r="R47" s="81"/>
      <c r="S47" s="81"/>
    </row>
    <row r="48" spans="1:19" ht="15" x14ac:dyDescent="0.25">
      <c r="H48" s="22"/>
      <c r="I48" s="81"/>
      <c r="J48" s="81"/>
      <c r="K48" s="81"/>
      <c r="L48" s="69" t="s">
        <v>242</v>
      </c>
      <c r="M48" s="69"/>
      <c r="N48" s="69"/>
      <c r="O48" s="65" t="s">
        <v>134</v>
      </c>
      <c r="P48" s="69"/>
      <c r="Q48" s="69"/>
      <c r="R48" s="81"/>
      <c r="S48" s="81"/>
    </row>
    <row r="49" spans="8:19" ht="15" x14ac:dyDescent="0.25">
      <c r="H49" s="22"/>
      <c r="I49" s="81"/>
      <c r="J49" s="81"/>
      <c r="K49" s="81"/>
      <c r="L49" s="69" t="s">
        <v>135</v>
      </c>
      <c r="M49" s="69"/>
      <c r="N49" s="69"/>
      <c r="O49" s="69" t="s">
        <v>136</v>
      </c>
      <c r="P49" s="69"/>
      <c r="Q49" s="69" t="s">
        <v>137</v>
      </c>
      <c r="R49" s="81"/>
      <c r="S49" s="81"/>
    </row>
    <row r="50" spans="8:19" ht="15" x14ac:dyDescent="0.25">
      <c r="H50" s="22"/>
      <c r="I50" s="81"/>
      <c r="J50" s="81"/>
      <c r="K50" s="81"/>
      <c r="L50" s="81" t="s">
        <v>385</v>
      </c>
      <c r="M50" s="81"/>
      <c r="N50" s="81"/>
      <c r="O50" s="81" t="s">
        <v>386</v>
      </c>
      <c r="P50" s="69"/>
      <c r="Q50" s="69"/>
      <c r="R50" s="81"/>
      <c r="S50" s="81"/>
    </row>
    <row r="51" spans="8:19" ht="15" x14ac:dyDescent="0.25">
      <c r="H51" s="22"/>
      <c r="I51" s="81"/>
      <c r="J51" s="81"/>
      <c r="K51" s="81"/>
      <c r="L51" s="9" t="s">
        <v>312</v>
      </c>
      <c r="O51" s="81" t="s">
        <v>313</v>
      </c>
      <c r="P51" s="81"/>
      <c r="Q51" s="81"/>
      <c r="R51" s="81"/>
      <c r="S51" s="81"/>
    </row>
    <row r="52" spans="8:19" ht="15" x14ac:dyDescent="0.25">
      <c r="H52" s="22"/>
      <c r="I52" s="81"/>
      <c r="J52" s="81"/>
      <c r="K52" s="81"/>
      <c r="L52" s="22" t="s">
        <v>139</v>
      </c>
      <c r="M52" s="22"/>
      <c r="N52" s="22"/>
      <c r="O52" s="65" t="s">
        <v>140</v>
      </c>
      <c r="P52" s="69"/>
      <c r="Q52" s="69"/>
      <c r="R52" s="81"/>
      <c r="S52" s="81"/>
    </row>
    <row r="53" spans="8:19" ht="15" x14ac:dyDescent="0.25">
      <c r="H53" s="22"/>
      <c r="I53" s="81"/>
      <c r="J53" s="81"/>
      <c r="K53" s="81"/>
      <c r="L53" s="85" t="s">
        <v>314</v>
      </c>
      <c r="M53" s="85"/>
      <c r="N53" s="85"/>
      <c r="O53" s="65" t="s">
        <v>141</v>
      </c>
      <c r="P53" s="69"/>
      <c r="Q53" s="69" t="s">
        <v>142</v>
      </c>
      <c r="R53" s="81"/>
      <c r="S53" s="81"/>
    </row>
    <row r="54" spans="8:19" ht="15" x14ac:dyDescent="0.25">
      <c r="H54" s="22"/>
      <c r="I54" s="81"/>
      <c r="J54" s="81"/>
      <c r="K54" s="81"/>
      <c r="L54" s="69" t="s">
        <v>306</v>
      </c>
      <c r="M54" s="69"/>
      <c r="N54" s="69"/>
      <c r="O54" s="81" t="s">
        <v>315</v>
      </c>
      <c r="P54" s="69" t="s">
        <v>316</v>
      </c>
      <c r="Q54" s="69"/>
      <c r="R54" s="81"/>
      <c r="S54" s="81"/>
    </row>
    <row r="55" spans="8:19" ht="15" x14ac:dyDescent="0.25">
      <c r="H55" s="22"/>
      <c r="I55" s="81"/>
      <c r="J55" s="81"/>
      <c r="K55" s="81"/>
      <c r="L55" s="69" t="s">
        <v>243</v>
      </c>
      <c r="M55" s="69"/>
      <c r="N55" s="69"/>
      <c r="O55" s="69" t="s">
        <v>145</v>
      </c>
      <c r="P55" s="69"/>
      <c r="Q55" s="69"/>
      <c r="R55" s="81"/>
      <c r="S55" s="81"/>
    </row>
    <row r="56" spans="8:19" ht="15" x14ac:dyDescent="0.25">
      <c r="H56" s="22"/>
      <c r="I56" s="81"/>
      <c r="J56" s="81"/>
      <c r="K56" s="81"/>
      <c r="L56" s="69" t="s">
        <v>317</v>
      </c>
      <c r="M56" s="69"/>
      <c r="N56" s="69"/>
      <c r="O56" s="65" t="s">
        <v>146</v>
      </c>
      <c r="P56" s="69"/>
      <c r="Q56" s="69"/>
      <c r="R56" s="81"/>
      <c r="S56" s="81"/>
    </row>
    <row r="57" spans="8:19" ht="15" x14ac:dyDescent="0.25">
      <c r="H57" s="22"/>
      <c r="I57" s="81"/>
      <c r="J57" s="81"/>
      <c r="K57" s="81"/>
      <c r="L57" s="69" t="s">
        <v>147</v>
      </c>
      <c r="M57" s="69"/>
      <c r="N57" s="69"/>
      <c r="O57" s="65" t="s">
        <v>148</v>
      </c>
      <c r="P57" s="69"/>
      <c r="Q57" s="69"/>
      <c r="R57" s="81"/>
      <c r="S57" s="81"/>
    </row>
    <row r="58" spans="8:19" ht="15" x14ac:dyDescent="0.25">
      <c r="H58" s="22"/>
      <c r="I58" s="81"/>
      <c r="J58" s="81"/>
      <c r="K58" s="81"/>
      <c r="L58" s="69" t="s">
        <v>149</v>
      </c>
      <c r="M58" s="69"/>
      <c r="N58" s="69"/>
      <c r="O58" s="65" t="s">
        <v>150</v>
      </c>
      <c r="P58" s="69"/>
      <c r="Q58" s="69"/>
      <c r="R58" s="81"/>
      <c r="S58" s="81"/>
    </row>
    <row r="59" spans="8:19" ht="15" x14ac:dyDescent="0.25">
      <c r="H59" s="22"/>
      <c r="I59" s="81"/>
      <c r="J59" s="81"/>
      <c r="K59" s="81"/>
      <c r="L59" s="69" t="s">
        <v>151</v>
      </c>
      <c r="M59" s="69"/>
      <c r="N59" s="69"/>
      <c r="O59" s="65" t="s">
        <v>152</v>
      </c>
      <c r="P59" s="69"/>
      <c r="Q59" s="69" t="s">
        <v>153</v>
      </c>
      <c r="R59" s="81"/>
      <c r="S59" s="81"/>
    </row>
    <row r="60" spans="8:19" ht="15" x14ac:dyDescent="0.25">
      <c r="H60" s="22"/>
      <c r="I60" s="81"/>
      <c r="J60" s="81"/>
      <c r="K60" s="81"/>
      <c r="L60" s="69" t="s">
        <v>387</v>
      </c>
      <c r="M60" s="69"/>
      <c r="N60" s="69"/>
      <c r="O60" s="65" t="s">
        <v>388</v>
      </c>
      <c r="P60" s="81"/>
      <c r="Q60" s="81"/>
      <c r="R60" s="81"/>
      <c r="S60" s="81"/>
    </row>
    <row r="61" spans="8:19" ht="15" x14ac:dyDescent="0.25">
      <c r="H61" s="22"/>
      <c r="I61" s="81"/>
      <c r="J61" s="81"/>
      <c r="K61" s="81"/>
      <c r="L61" s="69" t="s">
        <v>318</v>
      </c>
      <c r="M61" s="69"/>
      <c r="N61" s="69"/>
      <c r="O61" s="69" t="s">
        <v>154</v>
      </c>
      <c r="P61" s="69"/>
      <c r="Q61" s="69"/>
      <c r="R61" s="81"/>
      <c r="S61" s="81"/>
    </row>
    <row r="62" spans="8:19" ht="15" x14ac:dyDescent="0.25">
      <c r="H62" s="22"/>
      <c r="I62" s="81"/>
      <c r="J62" s="81"/>
      <c r="K62" s="81"/>
      <c r="L62" s="69" t="s">
        <v>155</v>
      </c>
      <c r="M62" s="69"/>
      <c r="N62" s="69"/>
      <c r="O62" s="65" t="s">
        <v>156</v>
      </c>
      <c r="P62" s="69"/>
      <c r="Q62" s="69"/>
      <c r="R62" s="81"/>
      <c r="S62" s="81"/>
    </row>
    <row r="63" spans="8:19" ht="15" x14ac:dyDescent="0.25">
      <c r="H63" s="22"/>
      <c r="I63" s="81"/>
      <c r="J63" s="81"/>
      <c r="K63" s="81"/>
      <c r="L63" s="81" t="s">
        <v>296</v>
      </c>
      <c r="O63" s="81" t="s">
        <v>319</v>
      </c>
      <c r="P63" s="81"/>
      <c r="Q63" s="81"/>
      <c r="R63" s="81"/>
      <c r="S63" s="81"/>
    </row>
    <row r="64" spans="8:19" ht="15" x14ac:dyDescent="0.25">
      <c r="H64" s="22"/>
      <c r="I64" s="81"/>
      <c r="J64" s="81"/>
      <c r="K64" s="81"/>
      <c r="L64" s="22" t="s">
        <v>389</v>
      </c>
      <c r="M64" s="22"/>
      <c r="N64" s="22"/>
      <c r="O64" s="65" t="s">
        <v>158</v>
      </c>
      <c r="P64" s="69"/>
      <c r="Q64" s="69"/>
      <c r="R64" s="81"/>
      <c r="S64" s="81"/>
    </row>
    <row r="65" spans="8:19" ht="15" x14ac:dyDescent="0.25">
      <c r="H65" s="22"/>
      <c r="I65" s="81"/>
      <c r="J65" s="81"/>
      <c r="K65" s="81"/>
      <c r="L65" s="85" t="s">
        <v>159</v>
      </c>
      <c r="M65" s="85"/>
      <c r="N65" s="85"/>
      <c r="O65" s="65" t="s">
        <v>160</v>
      </c>
      <c r="P65" s="69"/>
      <c r="Q65" s="69"/>
      <c r="R65" s="81"/>
      <c r="S65" s="81"/>
    </row>
    <row r="66" spans="8:19" ht="15" x14ac:dyDescent="0.25">
      <c r="H66" s="22"/>
      <c r="I66" s="81"/>
      <c r="J66" s="81"/>
      <c r="K66" s="81"/>
      <c r="L66" s="69" t="s">
        <v>161</v>
      </c>
      <c r="M66" s="69"/>
      <c r="N66" s="69"/>
      <c r="O66" s="65" t="s">
        <v>162</v>
      </c>
      <c r="P66" s="69"/>
      <c r="Q66" s="69"/>
      <c r="R66" s="81"/>
      <c r="S66" s="81"/>
    </row>
    <row r="67" spans="8:19" ht="15" x14ac:dyDescent="0.25">
      <c r="H67" s="22"/>
      <c r="I67" s="81"/>
      <c r="J67" s="81"/>
      <c r="K67" s="81"/>
      <c r="L67" s="69" t="s">
        <v>163</v>
      </c>
      <c r="M67" s="69"/>
      <c r="N67" s="69"/>
      <c r="O67" s="69" t="s">
        <v>164</v>
      </c>
      <c r="P67" s="69"/>
      <c r="Q67" s="69" t="s">
        <v>165</v>
      </c>
      <c r="R67" s="81"/>
      <c r="S67" s="81"/>
    </row>
    <row r="68" spans="8:19" ht="15" x14ac:dyDescent="0.25">
      <c r="H68" s="22"/>
      <c r="I68" s="81"/>
      <c r="J68" s="81"/>
      <c r="K68" s="81"/>
      <c r="L68" s="69" t="s">
        <v>166</v>
      </c>
      <c r="M68" s="69"/>
      <c r="N68" s="69"/>
      <c r="O68" s="65" t="s">
        <v>167</v>
      </c>
      <c r="P68" s="69"/>
      <c r="Q68" s="69" t="s">
        <v>168</v>
      </c>
      <c r="R68" s="81"/>
      <c r="S68" s="81"/>
    </row>
    <row r="69" spans="8:19" ht="15" x14ac:dyDescent="0.25">
      <c r="H69" s="22"/>
      <c r="I69" s="81"/>
      <c r="J69" s="81"/>
      <c r="K69" s="81"/>
      <c r="L69" s="69" t="s">
        <v>169</v>
      </c>
      <c r="M69" s="69"/>
      <c r="N69" s="69"/>
      <c r="O69" s="65" t="s">
        <v>170</v>
      </c>
      <c r="P69" s="69"/>
      <c r="Q69" s="69"/>
      <c r="R69" s="81"/>
      <c r="S69" s="81"/>
    </row>
    <row r="70" spans="8:19" ht="15" x14ac:dyDescent="0.25">
      <c r="H70" s="22"/>
      <c r="I70" s="81"/>
      <c r="J70" s="81"/>
      <c r="K70" s="81"/>
      <c r="L70" s="69" t="s">
        <v>171</v>
      </c>
      <c r="M70" s="69"/>
      <c r="N70" s="69"/>
      <c r="O70" s="65" t="s">
        <v>172</v>
      </c>
      <c r="P70" s="69"/>
      <c r="Q70" s="69"/>
      <c r="R70" s="81"/>
      <c r="S70" s="81"/>
    </row>
    <row r="71" spans="8:19" ht="15" x14ac:dyDescent="0.25">
      <c r="H71" s="22"/>
      <c r="I71" s="81"/>
      <c r="J71" s="81"/>
      <c r="K71" s="81"/>
      <c r="L71" s="9" t="s">
        <v>320</v>
      </c>
      <c r="O71" s="81" t="s">
        <v>321</v>
      </c>
      <c r="P71" s="81"/>
      <c r="Q71" s="81"/>
      <c r="R71" s="81"/>
      <c r="S71" s="81"/>
    </row>
    <row r="72" spans="8:19" ht="15" x14ac:dyDescent="0.25">
      <c r="H72" s="22"/>
      <c r="I72" s="81"/>
      <c r="J72" s="81"/>
      <c r="K72" s="81"/>
      <c r="L72" s="69" t="s">
        <v>173</v>
      </c>
      <c r="M72" s="69"/>
      <c r="N72" s="69"/>
      <c r="O72" s="65" t="s">
        <v>174</v>
      </c>
      <c r="P72" s="69"/>
      <c r="Q72" s="69"/>
      <c r="R72" s="81"/>
      <c r="S72" s="81"/>
    </row>
    <row r="73" spans="8:19" ht="15" x14ac:dyDescent="0.25">
      <c r="H73" s="22"/>
      <c r="I73" s="81"/>
      <c r="J73" s="81"/>
      <c r="K73" s="81"/>
      <c r="L73" s="69" t="s">
        <v>175</v>
      </c>
      <c r="M73" s="69"/>
      <c r="N73" s="69"/>
      <c r="O73" s="65" t="s">
        <v>176</v>
      </c>
      <c r="P73" s="69"/>
      <c r="Q73" s="69"/>
      <c r="R73" s="81"/>
      <c r="S73" s="81"/>
    </row>
    <row r="74" spans="8:19" ht="15" x14ac:dyDescent="0.25">
      <c r="H74" s="22"/>
      <c r="I74" s="81"/>
      <c r="J74" s="81"/>
      <c r="K74" s="81"/>
      <c r="L74" s="69" t="s">
        <v>245</v>
      </c>
      <c r="M74" s="69"/>
      <c r="N74" s="69"/>
      <c r="O74" s="65" t="s">
        <v>177</v>
      </c>
      <c r="P74" s="69"/>
      <c r="Q74" s="69"/>
      <c r="R74" s="81"/>
      <c r="S74" s="81"/>
    </row>
    <row r="75" spans="8:19" ht="15" x14ac:dyDescent="0.25">
      <c r="H75" s="22"/>
      <c r="I75" s="81"/>
      <c r="J75" s="81"/>
      <c r="K75" s="81"/>
      <c r="L75" s="69" t="s">
        <v>244</v>
      </c>
      <c r="M75" s="69"/>
      <c r="N75" s="69"/>
      <c r="O75" s="69" t="s">
        <v>178</v>
      </c>
      <c r="P75" s="69"/>
      <c r="Q75" s="69"/>
      <c r="R75" s="81"/>
      <c r="S75" s="81"/>
    </row>
    <row r="76" spans="8:19" ht="15" x14ac:dyDescent="0.25">
      <c r="H76" s="22"/>
      <c r="I76" s="81"/>
      <c r="J76" s="81"/>
      <c r="K76" s="81"/>
      <c r="L76" s="69" t="s">
        <v>179</v>
      </c>
      <c r="M76" s="69"/>
      <c r="N76" s="69"/>
      <c r="O76" s="65" t="s">
        <v>180</v>
      </c>
      <c r="P76" s="69"/>
      <c r="Q76" s="69" t="s">
        <v>181</v>
      </c>
      <c r="R76" s="81"/>
      <c r="S76" s="81"/>
    </row>
    <row r="77" spans="8:19" ht="15" x14ac:dyDescent="0.25">
      <c r="H77" s="22"/>
      <c r="I77" s="81"/>
      <c r="J77" s="81"/>
      <c r="K77" s="81"/>
      <c r="L77" s="69" t="s">
        <v>182</v>
      </c>
      <c r="M77" s="69"/>
      <c r="N77" s="69"/>
      <c r="O77" s="65" t="s">
        <v>183</v>
      </c>
      <c r="P77" s="69"/>
      <c r="Q77" s="69"/>
      <c r="R77" s="81"/>
      <c r="S77" s="81"/>
    </row>
    <row r="78" spans="8:19" ht="15" x14ac:dyDescent="0.25">
      <c r="H78" s="22"/>
      <c r="I78" s="81"/>
      <c r="J78" s="81"/>
      <c r="K78" s="81"/>
      <c r="L78" s="69" t="s">
        <v>184</v>
      </c>
      <c r="M78" s="69"/>
      <c r="N78" s="69"/>
      <c r="O78" s="69" t="s">
        <v>185</v>
      </c>
      <c r="P78" s="69"/>
      <c r="Q78" s="69"/>
      <c r="R78" s="81"/>
      <c r="S78" s="81"/>
    </row>
    <row r="79" spans="8:19" ht="15" x14ac:dyDescent="0.25">
      <c r="H79" s="22"/>
      <c r="I79" s="81"/>
      <c r="J79" s="81"/>
      <c r="K79" s="81"/>
      <c r="L79" s="135" t="s">
        <v>186</v>
      </c>
      <c r="M79" s="135"/>
      <c r="N79" s="135"/>
      <c r="O79" s="65" t="s">
        <v>187</v>
      </c>
      <c r="P79" s="69"/>
      <c r="Q79" s="69"/>
      <c r="R79" s="81"/>
      <c r="S79" s="81"/>
    </row>
    <row r="80" spans="8:19" ht="15" x14ac:dyDescent="0.25">
      <c r="H80" s="22"/>
      <c r="I80" s="81"/>
      <c r="J80" s="81"/>
      <c r="K80" s="81"/>
      <c r="L80" s="81" t="s">
        <v>300</v>
      </c>
      <c r="M80" s="81"/>
      <c r="N80" s="81"/>
      <c r="O80" s="81" t="s">
        <v>322</v>
      </c>
      <c r="P80" s="81"/>
      <c r="Q80" s="81"/>
      <c r="R80" s="81"/>
      <c r="S80" s="81"/>
    </row>
    <row r="81" spans="8:19" ht="15" x14ac:dyDescent="0.25">
      <c r="H81" s="22"/>
      <c r="I81" s="81"/>
      <c r="J81" s="81"/>
      <c r="K81" s="81"/>
      <c r="L81" s="69" t="s">
        <v>188</v>
      </c>
      <c r="M81" s="69"/>
      <c r="N81" s="69"/>
      <c r="O81" s="69" t="s">
        <v>189</v>
      </c>
      <c r="P81" s="69"/>
      <c r="Q81" s="69"/>
      <c r="R81" s="81"/>
      <c r="S81" s="81"/>
    </row>
    <row r="82" spans="8:19" ht="15" x14ac:dyDescent="0.25">
      <c r="H82" s="22"/>
      <c r="I82" s="81"/>
      <c r="J82" s="81"/>
      <c r="K82" s="81"/>
      <c r="L82" s="69" t="s">
        <v>246</v>
      </c>
      <c r="M82" s="69"/>
      <c r="N82" s="69"/>
      <c r="O82" s="69" t="s">
        <v>190</v>
      </c>
      <c r="P82" s="69"/>
      <c r="Q82" s="69"/>
      <c r="R82" s="81"/>
      <c r="S82" s="81"/>
    </row>
    <row r="83" spans="8:19" ht="15" x14ac:dyDescent="0.25">
      <c r="H83" s="22"/>
      <c r="I83" s="81"/>
      <c r="J83" s="81"/>
      <c r="K83" s="81"/>
      <c r="L83" s="69" t="s">
        <v>192</v>
      </c>
      <c r="M83" s="69"/>
      <c r="N83" s="69"/>
      <c r="O83" s="65" t="s">
        <v>193</v>
      </c>
      <c r="P83" s="69"/>
      <c r="Q83" s="69"/>
      <c r="R83" s="81"/>
      <c r="S83" s="81"/>
    </row>
    <row r="84" spans="8:19" ht="15" x14ac:dyDescent="0.25">
      <c r="H84" s="22"/>
      <c r="I84" s="81"/>
      <c r="J84" s="81"/>
      <c r="K84" s="81"/>
      <c r="L84" s="69" t="s">
        <v>390</v>
      </c>
      <c r="M84" s="69"/>
      <c r="N84" s="69"/>
      <c r="O84" s="65" t="s">
        <v>194</v>
      </c>
      <c r="P84" s="69"/>
      <c r="Q84" s="69"/>
      <c r="R84" s="81"/>
      <c r="S84" s="81"/>
    </row>
    <row r="85" spans="8:19" ht="15" x14ac:dyDescent="0.25">
      <c r="H85" s="22"/>
      <c r="I85" s="81"/>
      <c r="J85" s="81"/>
      <c r="K85" s="81"/>
      <c r="L85" s="69" t="s">
        <v>195</v>
      </c>
      <c r="M85" s="69"/>
      <c r="N85" s="69"/>
      <c r="O85" s="65" t="s">
        <v>196</v>
      </c>
      <c r="P85" s="69"/>
      <c r="Q85" s="69"/>
      <c r="R85" s="81"/>
      <c r="S85" s="81"/>
    </row>
    <row r="86" spans="8:19" ht="15" x14ac:dyDescent="0.25">
      <c r="H86" s="22"/>
      <c r="I86" s="81"/>
      <c r="J86" s="81"/>
      <c r="K86" s="81"/>
      <c r="L86" s="81" t="s">
        <v>391</v>
      </c>
      <c r="M86" s="69"/>
      <c r="N86" s="69"/>
      <c r="O86" s="81" t="s">
        <v>392</v>
      </c>
      <c r="P86" s="81"/>
      <c r="Q86" s="69"/>
      <c r="R86" s="81"/>
      <c r="S86" s="81"/>
    </row>
    <row r="87" spans="8:19" ht="15" x14ac:dyDescent="0.25">
      <c r="H87" s="22"/>
      <c r="I87" s="81"/>
      <c r="J87" s="81"/>
      <c r="K87" s="81"/>
      <c r="L87" s="81" t="s">
        <v>304</v>
      </c>
      <c r="O87" s="81" t="s">
        <v>323</v>
      </c>
      <c r="P87" s="81"/>
      <c r="Q87" s="69"/>
      <c r="R87" s="81"/>
      <c r="S87" s="81"/>
    </row>
    <row r="88" spans="8:19" ht="15" x14ac:dyDescent="0.25">
      <c r="H88" s="22"/>
      <c r="I88" s="81"/>
      <c r="J88" s="81"/>
      <c r="K88" s="81"/>
      <c r="L88" s="69" t="s">
        <v>324</v>
      </c>
      <c r="M88" s="69"/>
      <c r="N88" s="69"/>
      <c r="O88" s="65" t="s">
        <v>197</v>
      </c>
      <c r="P88" s="69" t="s">
        <v>198</v>
      </c>
      <c r="Q88" s="69"/>
      <c r="R88" s="81"/>
      <c r="S88" s="81"/>
    </row>
    <row r="89" spans="8:19" ht="15" x14ac:dyDescent="0.25">
      <c r="H89" s="22"/>
      <c r="I89" s="81"/>
      <c r="J89" s="81"/>
      <c r="K89" s="81"/>
      <c r="L89" s="81" t="s">
        <v>284</v>
      </c>
      <c r="M89" s="81"/>
      <c r="N89" s="81"/>
      <c r="O89" s="81" t="s">
        <v>202</v>
      </c>
      <c r="P89" s="81"/>
      <c r="Q89" s="81"/>
      <c r="R89" s="81"/>
      <c r="S89" s="81"/>
    </row>
    <row r="90" spans="8:19" ht="15" x14ac:dyDescent="0.25">
      <c r="H90" s="22"/>
      <c r="I90" s="81"/>
      <c r="J90" s="81"/>
      <c r="K90" s="81"/>
      <c r="L90" s="81" t="s">
        <v>325</v>
      </c>
      <c r="M90" s="81"/>
      <c r="N90" s="81"/>
      <c r="O90" s="81" t="s">
        <v>326</v>
      </c>
      <c r="P90" s="81"/>
      <c r="Q90" s="81"/>
      <c r="R90" s="81"/>
      <c r="S90" s="81"/>
    </row>
    <row r="91" spans="8:19" ht="15" x14ac:dyDescent="0.25">
      <c r="H91" s="22"/>
      <c r="I91" s="81"/>
      <c r="J91" s="81"/>
      <c r="K91" s="81"/>
      <c r="L91" s="69" t="s">
        <v>247</v>
      </c>
      <c r="M91" s="69"/>
      <c r="N91" s="69"/>
      <c r="O91" s="69" t="s">
        <v>199</v>
      </c>
      <c r="P91" s="69"/>
      <c r="Q91" s="69"/>
      <c r="R91" s="81"/>
      <c r="S91" s="81"/>
    </row>
    <row r="92" spans="8:19" ht="15" x14ac:dyDescent="0.25">
      <c r="H92" s="22"/>
      <c r="I92" s="81"/>
      <c r="J92" s="81"/>
      <c r="K92" s="81"/>
      <c r="L92" s="69" t="s">
        <v>200</v>
      </c>
      <c r="M92" s="69"/>
      <c r="N92" s="69"/>
      <c r="O92" s="65" t="s">
        <v>201</v>
      </c>
      <c r="P92" s="69"/>
      <c r="Q92" s="69"/>
      <c r="R92" s="81"/>
      <c r="S92" s="81"/>
    </row>
    <row r="93" spans="8:19" ht="15" x14ac:dyDescent="0.25">
      <c r="H93" s="22"/>
      <c r="I93" s="81"/>
      <c r="J93" s="81"/>
      <c r="K93" s="81"/>
      <c r="L93" s="69" t="s">
        <v>393</v>
      </c>
      <c r="M93" s="69"/>
      <c r="N93" s="69"/>
      <c r="O93" s="69" t="s">
        <v>202</v>
      </c>
      <c r="P93" s="69" t="s">
        <v>198</v>
      </c>
      <c r="Q93" s="69"/>
      <c r="R93" s="81"/>
      <c r="S93" s="81"/>
    </row>
    <row r="94" spans="8:19" ht="15" x14ac:dyDescent="0.25">
      <c r="H94" s="22"/>
      <c r="I94" s="81"/>
      <c r="J94" s="81"/>
      <c r="K94" s="81"/>
      <c r="L94" s="9" t="s">
        <v>327</v>
      </c>
      <c r="O94" s="81" t="s">
        <v>328</v>
      </c>
      <c r="P94" s="69"/>
      <c r="Q94" s="69"/>
      <c r="R94" s="81"/>
      <c r="S94" s="81"/>
    </row>
    <row r="95" spans="8:19" ht="15" x14ac:dyDescent="0.25">
      <c r="H95" s="22"/>
      <c r="I95" s="81"/>
      <c r="J95" s="81"/>
      <c r="K95" s="81"/>
      <c r="L95" s="132" t="s">
        <v>329</v>
      </c>
      <c r="M95" s="81"/>
      <c r="N95" s="81"/>
      <c r="O95" s="81" t="s">
        <v>330</v>
      </c>
      <c r="P95" s="81"/>
      <c r="Q95" s="81"/>
      <c r="R95" s="81"/>
      <c r="S95" s="81"/>
    </row>
    <row r="96" spans="8:19" ht="15" x14ac:dyDescent="0.25">
      <c r="H96" s="22"/>
      <c r="I96" s="81"/>
      <c r="J96" s="81"/>
      <c r="K96" s="81"/>
      <c r="L96" s="69" t="s">
        <v>248</v>
      </c>
      <c r="M96" s="69"/>
      <c r="N96" s="69"/>
      <c r="O96" s="69" t="s">
        <v>203</v>
      </c>
      <c r="P96" s="69"/>
      <c r="Q96" s="69"/>
      <c r="R96" s="81"/>
      <c r="S96" s="81"/>
    </row>
    <row r="97" spans="8:19" ht="15" x14ac:dyDescent="0.25">
      <c r="H97" s="22"/>
      <c r="I97" s="81"/>
      <c r="J97" s="81"/>
      <c r="K97" s="81"/>
      <c r="L97" s="69" t="s">
        <v>204</v>
      </c>
      <c r="M97" s="69"/>
      <c r="N97" s="69"/>
      <c r="O97" s="69" t="s">
        <v>205</v>
      </c>
      <c r="P97" s="69"/>
      <c r="Q97" s="69" t="s">
        <v>331</v>
      </c>
      <c r="R97" s="81"/>
      <c r="S97" s="81"/>
    </row>
    <row r="98" spans="8:19" ht="15" x14ac:dyDescent="0.25">
      <c r="H98" s="22"/>
      <c r="I98" s="81"/>
      <c r="J98" s="81"/>
      <c r="K98" s="81"/>
      <c r="L98" s="69" t="s">
        <v>249</v>
      </c>
      <c r="M98" s="69"/>
      <c r="N98" s="69"/>
      <c r="O98" s="65" t="s">
        <v>207</v>
      </c>
      <c r="P98" s="69"/>
      <c r="Q98" s="69"/>
      <c r="R98" s="81"/>
      <c r="S98" s="81"/>
    </row>
    <row r="99" spans="8:19" ht="15" x14ac:dyDescent="0.25">
      <c r="H99" s="22"/>
      <c r="I99" s="81"/>
      <c r="J99" s="81"/>
      <c r="K99" s="81"/>
      <c r="L99" s="69" t="s">
        <v>208</v>
      </c>
      <c r="M99" s="69"/>
      <c r="N99" s="69"/>
      <c r="O99" s="69" t="s">
        <v>209</v>
      </c>
      <c r="P99" s="69"/>
      <c r="Q99" s="69"/>
      <c r="R99" s="81"/>
      <c r="S99" s="81"/>
    </row>
    <row r="100" spans="8:19" ht="15" x14ac:dyDescent="0.25">
      <c r="H100" s="22"/>
      <c r="I100" s="81"/>
      <c r="J100" s="81"/>
      <c r="K100" s="81"/>
      <c r="L100" s="69" t="s">
        <v>250</v>
      </c>
      <c r="M100" s="69"/>
      <c r="N100" s="69"/>
      <c r="O100" s="69" t="s">
        <v>210</v>
      </c>
      <c r="P100" s="69"/>
      <c r="Q100" s="69"/>
      <c r="R100" s="81"/>
      <c r="S100" s="81"/>
    </row>
    <row r="101" spans="8:19" ht="15" x14ac:dyDescent="0.25">
      <c r="H101" s="22"/>
      <c r="I101" s="81"/>
      <c r="J101" s="81"/>
      <c r="K101" s="81"/>
      <c r="L101" s="69" t="s">
        <v>251</v>
      </c>
      <c r="M101" s="69"/>
      <c r="N101" s="69"/>
      <c r="O101" s="65" t="s">
        <v>211</v>
      </c>
      <c r="P101" s="69"/>
      <c r="Q101" s="69"/>
      <c r="R101" s="81"/>
      <c r="S101" s="81"/>
    </row>
    <row r="102" spans="8:19" ht="15" x14ac:dyDescent="0.25">
      <c r="H102" s="22"/>
      <c r="I102" s="81"/>
      <c r="J102" s="81"/>
      <c r="K102" s="81"/>
      <c r="L102" s="69" t="s">
        <v>332</v>
      </c>
      <c r="M102" s="81"/>
      <c r="N102" s="81"/>
      <c r="O102" s="81" t="s">
        <v>333</v>
      </c>
      <c r="P102" s="81"/>
      <c r="Q102" s="81"/>
      <c r="R102" s="81"/>
      <c r="S102" s="81"/>
    </row>
    <row r="103" spans="8:19" ht="15" x14ac:dyDescent="0.25">
      <c r="H103" s="22"/>
      <c r="I103" s="81"/>
      <c r="J103" s="81"/>
      <c r="K103" s="81"/>
      <c r="L103" s="69" t="s">
        <v>212</v>
      </c>
      <c r="M103" s="69"/>
      <c r="N103" s="69"/>
      <c r="O103" s="69" t="s">
        <v>213</v>
      </c>
      <c r="P103" s="69"/>
      <c r="Q103" s="69" t="s">
        <v>214</v>
      </c>
      <c r="R103" s="81"/>
      <c r="S103" s="81"/>
    </row>
    <row r="104" spans="8:19" ht="15" x14ac:dyDescent="0.25">
      <c r="H104" s="22"/>
      <c r="I104" s="81"/>
      <c r="J104" s="81"/>
      <c r="K104" s="81"/>
      <c r="L104" s="22" t="s">
        <v>215</v>
      </c>
      <c r="M104" s="22"/>
      <c r="N104" s="22"/>
      <c r="O104" s="65" t="s">
        <v>216</v>
      </c>
      <c r="P104" s="69"/>
      <c r="Q104" s="69"/>
      <c r="R104" s="81"/>
      <c r="S104" s="81"/>
    </row>
    <row r="105" spans="8:19" ht="15" x14ac:dyDescent="0.25">
      <c r="H105" s="22"/>
      <c r="I105" s="81"/>
      <c r="J105" s="81"/>
      <c r="K105" s="81"/>
      <c r="L105" s="69" t="s">
        <v>217</v>
      </c>
      <c r="M105" s="69"/>
      <c r="N105" s="69"/>
      <c r="O105" s="65" t="s">
        <v>218</v>
      </c>
      <c r="P105" s="69"/>
      <c r="Q105" s="69"/>
      <c r="R105" s="81"/>
      <c r="S105" s="81"/>
    </row>
    <row r="106" spans="8:19" ht="15" x14ac:dyDescent="0.25">
      <c r="H106" s="22"/>
      <c r="I106" s="81"/>
      <c r="J106" s="81"/>
      <c r="K106" s="81"/>
      <c r="L106" s="87" t="s">
        <v>219</v>
      </c>
      <c r="M106" s="87"/>
      <c r="N106" s="87"/>
      <c r="O106" s="65" t="s">
        <v>220</v>
      </c>
      <c r="P106" s="69"/>
      <c r="Q106" s="69"/>
      <c r="R106" s="81"/>
      <c r="S106" s="81"/>
    </row>
    <row r="107" spans="8:19" ht="15" x14ac:dyDescent="0.25">
      <c r="H107" s="22"/>
      <c r="I107" s="81"/>
      <c r="J107" s="81"/>
      <c r="K107" s="81"/>
      <c r="L107" s="22" t="s">
        <v>223</v>
      </c>
      <c r="M107" s="22"/>
      <c r="N107" s="22"/>
      <c r="O107" s="65" t="s">
        <v>224</v>
      </c>
      <c r="P107" s="69"/>
      <c r="Q107" s="69"/>
      <c r="R107" s="81"/>
      <c r="S107" s="81"/>
    </row>
    <row r="108" spans="8:19" ht="15" x14ac:dyDescent="0.25">
      <c r="H108" s="22"/>
      <c r="I108" s="81"/>
      <c r="J108" s="81"/>
      <c r="K108" s="81"/>
      <c r="L108" s="69" t="s">
        <v>380</v>
      </c>
      <c r="M108" s="69"/>
      <c r="N108" s="69"/>
      <c r="O108" s="81" t="s">
        <v>394</v>
      </c>
      <c r="P108" s="69"/>
      <c r="Q108" s="69"/>
      <c r="R108" s="81"/>
      <c r="S108" s="81"/>
    </row>
    <row r="109" spans="8:19" ht="15" x14ac:dyDescent="0.25">
      <c r="H109" s="22"/>
      <c r="I109" s="81"/>
      <c r="J109" s="81"/>
      <c r="K109" s="81"/>
      <c r="L109" s="9" t="s">
        <v>334</v>
      </c>
      <c r="O109" s="81" t="s">
        <v>335</v>
      </c>
      <c r="P109" s="81"/>
      <c r="Q109" s="81"/>
      <c r="R109" s="81"/>
      <c r="S109" s="81"/>
    </row>
    <row r="110" spans="8:19" ht="15" x14ac:dyDescent="0.25">
      <c r="H110" s="22"/>
      <c r="I110" s="81"/>
      <c r="J110" s="81"/>
      <c r="K110" s="81"/>
      <c r="L110" s="9" t="s">
        <v>336</v>
      </c>
      <c r="O110" s="81" t="s">
        <v>337</v>
      </c>
      <c r="P110" s="69"/>
      <c r="Q110" s="69"/>
      <c r="R110" s="81"/>
      <c r="S110" s="81"/>
    </row>
    <row r="111" spans="8:19" ht="15" x14ac:dyDescent="0.25">
      <c r="H111" s="22"/>
      <c r="I111" s="81"/>
      <c r="J111" s="81"/>
      <c r="K111" s="81"/>
      <c r="L111" s="69" t="s">
        <v>225</v>
      </c>
      <c r="M111" s="69"/>
      <c r="N111" s="69"/>
      <c r="O111" s="69" t="s">
        <v>226</v>
      </c>
      <c r="P111" s="69"/>
      <c r="Q111" s="69"/>
      <c r="R111" s="81"/>
      <c r="S111" s="81"/>
    </row>
    <row r="112" spans="8:19" ht="15" x14ac:dyDescent="0.25">
      <c r="H112" s="22"/>
      <c r="I112" s="81"/>
      <c r="J112" s="81"/>
      <c r="K112" s="81"/>
      <c r="L112" s="69" t="s">
        <v>252</v>
      </c>
      <c r="M112" s="69"/>
      <c r="N112" s="69"/>
      <c r="O112" s="69" t="s">
        <v>227</v>
      </c>
      <c r="P112" s="69"/>
      <c r="Q112" s="69"/>
      <c r="R112" s="81"/>
      <c r="S112" s="81"/>
    </row>
    <row r="113" spans="8:19" ht="15" x14ac:dyDescent="0.25">
      <c r="H113" s="22"/>
      <c r="I113" s="81"/>
      <c r="J113" s="81"/>
      <c r="K113" s="81"/>
      <c r="L113" s="69" t="s">
        <v>228</v>
      </c>
      <c r="M113" s="69"/>
      <c r="N113" s="69"/>
      <c r="O113" s="69" t="s">
        <v>229</v>
      </c>
      <c r="P113" s="69"/>
      <c r="Q113" s="69" t="s">
        <v>230</v>
      </c>
      <c r="R113" s="81"/>
      <c r="S113" s="81"/>
    </row>
    <row r="114" spans="8:19" ht="15" x14ac:dyDescent="0.25">
      <c r="H114" s="22"/>
      <c r="I114" s="81"/>
      <c r="J114" s="81"/>
      <c r="K114" s="81"/>
      <c r="L114" s="69" t="s">
        <v>395</v>
      </c>
      <c r="M114" s="69"/>
      <c r="N114" s="69"/>
      <c r="O114" s="81" t="s">
        <v>396</v>
      </c>
      <c r="P114" s="69"/>
      <c r="Q114" s="69"/>
      <c r="R114" s="81"/>
      <c r="S114" s="81"/>
    </row>
    <row r="115" spans="8:19" ht="15" x14ac:dyDescent="0.25">
      <c r="H115" s="22"/>
      <c r="I115" s="81"/>
      <c r="J115" s="81"/>
      <c r="K115" s="81"/>
      <c r="L115" s="81" t="s">
        <v>303</v>
      </c>
      <c r="O115" s="81" t="s">
        <v>338</v>
      </c>
      <c r="P115" s="81"/>
      <c r="Q115" s="81"/>
      <c r="R115" s="81"/>
      <c r="S115" s="81"/>
    </row>
    <row r="116" spans="8:19" ht="15" x14ac:dyDescent="0.25">
      <c r="H116" s="81"/>
      <c r="I116" s="81"/>
      <c r="J116" s="81"/>
      <c r="K116" s="81"/>
      <c r="L116" s="69" t="s">
        <v>231</v>
      </c>
      <c r="M116" s="69"/>
      <c r="N116" s="69"/>
      <c r="O116" s="65" t="s">
        <v>232</v>
      </c>
      <c r="P116" s="69"/>
      <c r="Q116" s="69"/>
      <c r="R116" s="81"/>
      <c r="S116" s="81"/>
    </row>
    <row r="117" spans="8:19" ht="15" x14ac:dyDescent="0.25">
      <c r="H117" s="81"/>
      <c r="I117" s="81"/>
      <c r="J117" s="81"/>
      <c r="K117" s="81"/>
      <c r="L117" s="9" t="s">
        <v>339</v>
      </c>
      <c r="O117" s="81" t="s">
        <v>340</v>
      </c>
      <c r="P117" s="69"/>
      <c r="Q117" s="69"/>
      <c r="R117" s="81"/>
      <c r="S117" s="81"/>
    </row>
    <row r="118" spans="8:19" ht="15" x14ac:dyDescent="0.25">
      <c r="H118" s="81"/>
      <c r="I118" s="81"/>
      <c r="J118" s="81"/>
      <c r="L118" s="69" t="s">
        <v>253</v>
      </c>
      <c r="M118" s="69"/>
      <c r="N118" s="69"/>
      <c r="O118" s="65" t="s">
        <v>233</v>
      </c>
      <c r="P118" s="69"/>
      <c r="Q118" s="69"/>
      <c r="R118" s="81"/>
      <c r="S118" s="81"/>
    </row>
    <row r="119" spans="8:19" ht="15" x14ac:dyDescent="0.25">
      <c r="H119" s="81"/>
      <c r="I119" s="81"/>
      <c r="J119" s="81"/>
      <c r="K119" s="81"/>
      <c r="L119" s="69" t="s">
        <v>234</v>
      </c>
      <c r="M119" s="69"/>
      <c r="N119" s="69"/>
      <c r="O119" s="65" t="s">
        <v>235</v>
      </c>
      <c r="P119" s="69"/>
      <c r="Q119" s="69"/>
      <c r="R119" s="81"/>
      <c r="S119" s="81"/>
    </row>
    <row r="120" spans="8:19" ht="15" x14ac:dyDescent="0.25">
      <c r="L120" s="139" t="s">
        <v>398</v>
      </c>
      <c r="O120" s="81" t="s">
        <v>397</v>
      </c>
      <c r="P120" s="81"/>
    </row>
    <row r="121" spans="8:19" ht="15" x14ac:dyDescent="0.25">
      <c r="L121" s="9" t="s">
        <v>401</v>
      </c>
      <c r="O121" s="81" t="s">
        <v>400</v>
      </c>
      <c r="P121" s="81"/>
    </row>
  </sheetData>
  <sortState xmlns:xlrd2="http://schemas.microsoft.com/office/spreadsheetml/2017/richdata2" ref="J1:N112">
    <sortCondition ref="J1:J112"/>
  </sortState>
  <hyperlinks>
    <hyperlink ref="O8" r:id="rId1" display="mailto:wali.alston@yahoo.com" xr:uid="{00000000-0004-0000-0000-000000000000}"/>
    <hyperlink ref="O10" r:id="rId2" xr:uid="{00000000-0004-0000-0000-000001000000}"/>
    <hyperlink ref="O11" r:id="rId3" display="mailto:dkinzle@cpiaz.com" xr:uid="{00000000-0004-0000-0000-000002000000}"/>
    <hyperlink ref="O7" r:id="rId4" display="mailto:RFREEBURN@CAROLINA.RR.COM" xr:uid="{00000000-0004-0000-0000-000003000000}"/>
    <hyperlink ref="O120" r:id="rId5" display="mailto:fourevert93@yahoo.com" xr:uid="{00000000-0004-0000-0000-000004000000}"/>
    <hyperlink ref="E5" r:id="rId6" display="mailto:RFREEBURN@CAROLINA.RR.COM" xr:uid="{00000000-0004-0000-0000-000005000000}"/>
    <hyperlink ref="O121" r:id="rId7" display="mailto:tbasch721@att.net" xr:uid="{00000000-0004-0000-0000-000006000000}"/>
    <hyperlink ref="E23" r:id="rId8" display="mailto:tbasch721@att.net" xr:uid="{00000000-0004-0000-0000-000007000000}"/>
    <hyperlink ref="E18" r:id="rId9" display="mailto:tbasch721@att.net" xr:uid="{00000000-0004-0000-0000-000008000000}"/>
    <hyperlink ref="E16" r:id="rId10" display="mailto:dkinzle@cpiaz.com" xr:uid="{00000000-0004-0000-0000-000009000000}"/>
    <hyperlink ref="E17" r:id="rId11" display="mailto:fourevert93@yahoo.com" xr:uid="{00000000-0004-0000-0000-00000A000000}"/>
  </hyperlinks>
  <printOptions headings="1" gridLines="1"/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3"/>
  <sheetViews>
    <sheetView zoomScale="90" zoomScaleNormal="90" workbookViewId="0">
      <selection activeCell="C44" sqref="C44"/>
    </sheetView>
  </sheetViews>
  <sheetFormatPr defaultRowHeight="30" customHeight="1" x14ac:dyDescent="0.25"/>
  <cols>
    <col min="1" max="3" width="8.7109375" style="8" customWidth="1"/>
    <col min="4" max="4" width="9.28515625" style="8" customWidth="1"/>
    <col min="5" max="5" width="9.28515625" style="7" bestFit="1" customWidth="1"/>
    <col min="6" max="7" width="8.7109375" style="7" customWidth="1"/>
    <col min="8" max="8" width="27" style="8" customWidth="1"/>
    <col min="9" max="10" width="8.7109375" style="8" customWidth="1"/>
    <col min="11" max="11" width="4.42578125" style="8" customWidth="1"/>
    <col min="12" max="16" width="8.7109375" style="8" customWidth="1"/>
    <col min="17" max="17" width="7.42578125" style="8" customWidth="1"/>
    <col min="18" max="21" width="8.7109375" style="8" customWidth="1"/>
    <col min="22" max="16384" width="9.140625" style="8"/>
  </cols>
  <sheetData>
    <row r="1" spans="1:21" ht="30" customHeight="1" thickBot="1" x14ac:dyDescent="0.3">
      <c r="A1" s="89" t="s">
        <v>346</v>
      </c>
      <c r="B1" s="9"/>
      <c r="C1" s="9"/>
      <c r="D1" s="9"/>
      <c r="E1" s="70" t="s">
        <v>265</v>
      </c>
      <c r="F1" s="134">
        <v>0.37708333333333338</v>
      </c>
      <c r="G1" s="5"/>
      <c r="H1" s="15"/>
      <c r="I1" s="5"/>
      <c r="J1"/>
      <c r="K1"/>
      <c r="L1"/>
      <c r="M1"/>
      <c r="N1"/>
      <c r="O1"/>
      <c r="P1"/>
      <c r="Q1" s="88"/>
      <c r="R1"/>
      <c r="S1"/>
      <c r="T1"/>
      <c r="U1"/>
    </row>
    <row r="2" spans="1:21" ht="30" customHeight="1" thickBot="1" x14ac:dyDescent="0.3">
      <c r="A2" s="104" t="s">
        <v>0</v>
      </c>
      <c r="B2" s="104" t="s">
        <v>1</v>
      </c>
      <c r="C2" s="204" t="s">
        <v>24</v>
      </c>
      <c r="D2" s="206"/>
      <c r="E2" s="134"/>
      <c r="F2" s="249" t="s">
        <v>32</v>
      </c>
      <c r="G2" s="249"/>
      <c r="H2" s="249"/>
      <c r="I2" s="24" t="s">
        <v>31</v>
      </c>
      <c r="J2" s="25" t="s">
        <v>39</v>
      </c>
      <c r="K2" s="26"/>
      <c r="L2" s="204" t="s">
        <v>42</v>
      </c>
      <c r="M2" s="205"/>
      <c r="N2" s="205"/>
      <c r="O2" s="205"/>
      <c r="P2" s="206"/>
      <c r="Q2" s="103"/>
      <c r="R2" s="263" t="s">
        <v>49</v>
      </c>
      <c r="S2" s="264"/>
      <c r="T2" s="264"/>
      <c r="U2" s="265"/>
    </row>
    <row r="3" spans="1:21" ht="30" customHeight="1" x14ac:dyDescent="0.25">
      <c r="A3" s="150">
        <v>20</v>
      </c>
      <c r="B3" s="151">
        <v>5</v>
      </c>
      <c r="C3" s="152" t="s">
        <v>14</v>
      </c>
      <c r="D3" s="153" t="s">
        <v>63</v>
      </c>
      <c r="E3" s="148" t="str">
        <f>Information!A2</f>
        <v>09:03</v>
      </c>
      <c r="F3" s="250" t="str">
        <f>Information!B2</f>
        <v>Chris Quinn</v>
      </c>
      <c r="G3" s="250"/>
      <c r="H3" s="250"/>
      <c r="I3" s="149">
        <f>Information!C2</f>
        <v>6.11</v>
      </c>
      <c r="J3" s="149">
        <f>Information!D2</f>
        <v>6</v>
      </c>
      <c r="K3" s="26"/>
      <c r="L3" s="219" t="s">
        <v>356</v>
      </c>
      <c r="M3" s="220"/>
      <c r="N3" s="221"/>
      <c r="O3" s="223">
        <v>21</v>
      </c>
      <c r="P3" s="224"/>
      <c r="Q3" s="36"/>
      <c r="R3" s="234" t="s">
        <v>255</v>
      </c>
      <c r="S3" s="235"/>
      <c r="T3" s="277">
        <v>1040</v>
      </c>
      <c r="U3" s="278"/>
    </row>
    <row r="4" spans="1:21" ht="30" customHeight="1" x14ac:dyDescent="0.25">
      <c r="A4" s="154">
        <v>20</v>
      </c>
      <c r="B4" s="155">
        <v>5</v>
      </c>
      <c r="C4" s="156" t="s">
        <v>7</v>
      </c>
      <c r="D4" s="157" t="s">
        <v>6</v>
      </c>
      <c r="E4" s="148" t="str">
        <f>Information!A3</f>
        <v>09:03</v>
      </c>
      <c r="F4" s="250" t="str">
        <f>Information!B3</f>
        <v>Tom Mathis</v>
      </c>
      <c r="G4" s="250"/>
      <c r="H4" s="250"/>
      <c r="I4" s="149">
        <f>Information!C3</f>
        <v>1.91</v>
      </c>
      <c r="J4" s="149">
        <f>Information!D3</f>
        <v>1</v>
      </c>
      <c r="K4" s="26"/>
      <c r="L4" s="222" t="s">
        <v>357</v>
      </c>
      <c r="M4" s="222"/>
      <c r="N4" s="222"/>
      <c r="O4" s="225">
        <v>24</v>
      </c>
      <c r="P4" s="225"/>
      <c r="Q4" s="36"/>
      <c r="R4" s="236" t="s">
        <v>46</v>
      </c>
      <c r="S4" s="237"/>
      <c r="T4" s="226">
        <v>240</v>
      </c>
      <c r="U4" s="227"/>
    </row>
    <row r="5" spans="1:21" ht="30" customHeight="1" x14ac:dyDescent="0.25">
      <c r="A5" s="154">
        <v>20</v>
      </c>
      <c r="B5" s="155">
        <v>5</v>
      </c>
      <c r="C5" s="156" t="s">
        <v>13</v>
      </c>
      <c r="D5" s="157" t="s">
        <v>18</v>
      </c>
      <c r="E5" s="148" t="str">
        <f>Information!A4</f>
        <v>09:03</v>
      </c>
      <c r="F5" s="250" t="str">
        <f>Information!B4</f>
        <v>Chris Linville</v>
      </c>
      <c r="G5" s="250"/>
      <c r="H5" s="250"/>
      <c r="I5" s="149">
        <f>Information!C4</f>
        <v>6.7</v>
      </c>
      <c r="J5" s="149">
        <f>Information!D4</f>
        <v>7</v>
      </c>
      <c r="K5" s="26"/>
      <c r="L5" s="251" t="s">
        <v>358</v>
      </c>
      <c r="M5" s="252"/>
      <c r="N5" s="253"/>
      <c r="O5" s="255">
        <v>68</v>
      </c>
      <c r="P5" s="256"/>
      <c r="Q5" s="36"/>
      <c r="R5" s="236" t="s">
        <v>47</v>
      </c>
      <c r="S5" s="237"/>
      <c r="T5" s="226">
        <v>110</v>
      </c>
      <c r="U5" s="227"/>
    </row>
    <row r="6" spans="1:21" ht="30" customHeight="1" thickBot="1" x14ac:dyDescent="0.3">
      <c r="A6" s="154">
        <v>20</v>
      </c>
      <c r="B6" s="155">
        <v>5</v>
      </c>
      <c r="C6" s="156" t="s">
        <v>11</v>
      </c>
      <c r="D6" s="157" t="s">
        <v>54</v>
      </c>
      <c r="E6" s="148" t="str">
        <f>Information!A5</f>
        <v>09:03</v>
      </c>
      <c r="F6" s="250" t="str">
        <f>Information!B5</f>
        <v>Bob Freeburn (SS)</v>
      </c>
      <c r="G6" s="250"/>
      <c r="H6" s="250"/>
      <c r="I6" s="149">
        <f>Information!C5</f>
        <v>13.35</v>
      </c>
      <c r="J6" s="149">
        <f>Information!D5</f>
        <v>8</v>
      </c>
      <c r="K6" s="26"/>
      <c r="L6" s="254" t="s">
        <v>320</v>
      </c>
      <c r="M6" s="254"/>
      <c r="N6" s="254"/>
      <c r="O6" s="225">
        <v>47</v>
      </c>
      <c r="P6" s="225"/>
      <c r="Q6" s="36"/>
      <c r="R6" s="238" t="s">
        <v>254</v>
      </c>
      <c r="S6" s="239"/>
      <c r="T6" s="228"/>
      <c r="U6" s="229"/>
    </row>
    <row r="7" spans="1:21" ht="30" customHeight="1" thickBot="1" x14ac:dyDescent="0.3">
      <c r="A7" s="154"/>
      <c r="B7" s="155">
        <v>5</v>
      </c>
      <c r="C7" s="156" t="s">
        <v>15</v>
      </c>
      <c r="D7" s="157" t="s">
        <v>38</v>
      </c>
      <c r="E7" s="148" t="str">
        <f>Information!A6</f>
        <v>09:12</v>
      </c>
      <c r="F7" s="250" t="str">
        <f>Information!B6</f>
        <v>David Ridgeway</v>
      </c>
      <c r="G7" s="250"/>
      <c r="H7" s="250"/>
      <c r="I7" s="149">
        <f>Information!C6</f>
        <v>5.55</v>
      </c>
      <c r="J7" s="149">
        <f>Information!D6</f>
        <v>6</v>
      </c>
      <c r="K7" s="26"/>
      <c r="L7" s="267" t="s">
        <v>359</v>
      </c>
      <c r="M7" s="267"/>
      <c r="N7" s="267"/>
      <c r="O7" s="218">
        <v>34</v>
      </c>
      <c r="P7" s="218"/>
      <c r="Q7" s="26"/>
      <c r="R7" s="240" t="s">
        <v>21</v>
      </c>
      <c r="S7" s="241"/>
      <c r="T7" s="242">
        <f>SUM(T3:T6)</f>
        <v>1390</v>
      </c>
      <c r="U7" s="243"/>
    </row>
    <row r="8" spans="1:21" ht="30" customHeight="1" x14ac:dyDescent="0.25">
      <c r="A8" s="154">
        <v>20</v>
      </c>
      <c r="B8" s="155">
        <v>5</v>
      </c>
      <c r="C8" s="156" t="s">
        <v>16</v>
      </c>
      <c r="D8" s="157" t="s">
        <v>15</v>
      </c>
      <c r="E8" s="148" t="str">
        <f>Information!A7</f>
        <v>09:12</v>
      </c>
      <c r="F8" s="250" t="str">
        <f>Information!B7</f>
        <v>Jeff Minemier </v>
      </c>
      <c r="G8" s="250"/>
      <c r="H8" s="250"/>
      <c r="I8" s="149">
        <f>Information!C7</f>
        <v>7.67</v>
      </c>
      <c r="J8" s="149">
        <f>Information!D7</f>
        <v>8</v>
      </c>
      <c r="K8" s="26"/>
      <c r="L8" s="267" t="s">
        <v>242</v>
      </c>
      <c r="M8" s="267"/>
      <c r="N8" s="267"/>
      <c r="O8" s="218">
        <v>34</v>
      </c>
      <c r="P8" s="218"/>
      <c r="Q8" s="26"/>
      <c r="R8" s="244" t="s">
        <v>48</v>
      </c>
      <c r="S8" s="245"/>
      <c r="T8" s="246">
        <v>-349</v>
      </c>
      <c r="U8" s="247"/>
    </row>
    <row r="9" spans="1:21" ht="30" customHeight="1" thickBot="1" x14ac:dyDescent="0.3">
      <c r="A9" s="154"/>
      <c r="B9" s="155"/>
      <c r="C9" s="156"/>
      <c r="D9" s="157"/>
      <c r="E9" s="148">
        <f>Information!A8</f>
        <v>0</v>
      </c>
      <c r="F9" s="250">
        <f>Information!B8</f>
        <v>0</v>
      </c>
      <c r="G9" s="250"/>
      <c r="H9" s="250"/>
      <c r="I9" s="149">
        <f>Information!C8</f>
        <v>0</v>
      </c>
      <c r="J9" s="149">
        <f>Information!D8</f>
        <v>0</v>
      </c>
      <c r="K9" s="26"/>
      <c r="L9" s="274" t="s">
        <v>360</v>
      </c>
      <c r="M9" s="275"/>
      <c r="N9" s="276"/>
      <c r="O9" s="196">
        <v>32</v>
      </c>
      <c r="P9" s="197"/>
      <c r="Q9" s="26"/>
      <c r="R9" s="230" t="s">
        <v>71</v>
      </c>
      <c r="S9" s="231"/>
      <c r="T9" s="232"/>
      <c r="U9" s="233"/>
    </row>
    <row r="10" spans="1:21" ht="30" customHeight="1" thickBot="1" x14ac:dyDescent="0.3">
      <c r="A10" s="154">
        <v>20</v>
      </c>
      <c r="B10" s="155">
        <v>5</v>
      </c>
      <c r="C10" s="156" t="s">
        <v>18</v>
      </c>
      <c r="D10" s="157" t="s">
        <v>13</v>
      </c>
      <c r="E10" s="148" t="str">
        <f>Information!A9</f>
        <v>09:12</v>
      </c>
      <c r="F10" s="250" t="str">
        <f>Information!B9</f>
        <v>Bruce Heath (S)</v>
      </c>
      <c r="G10" s="250"/>
      <c r="H10" s="250"/>
      <c r="I10" s="149">
        <f>Information!C9</f>
        <v>8.7799999999999994</v>
      </c>
      <c r="J10" s="149">
        <f>Information!D9</f>
        <v>6</v>
      </c>
      <c r="K10" s="26"/>
      <c r="L10" s="274" t="s">
        <v>361</v>
      </c>
      <c r="M10" s="275"/>
      <c r="N10" s="276"/>
      <c r="O10" s="199">
        <v>5</v>
      </c>
      <c r="P10" s="200"/>
      <c r="Q10" s="26"/>
      <c r="R10" s="192" t="s">
        <v>49</v>
      </c>
      <c r="S10" s="193"/>
      <c r="T10" s="194">
        <f>SUM(T7:T9)</f>
        <v>1041</v>
      </c>
      <c r="U10" s="195"/>
    </row>
    <row r="11" spans="1:21" ht="30" customHeight="1" x14ac:dyDescent="0.25">
      <c r="A11" s="154" t="s">
        <v>403</v>
      </c>
      <c r="B11" s="155">
        <v>5</v>
      </c>
      <c r="C11" s="156" t="s">
        <v>4</v>
      </c>
      <c r="D11" s="157" t="s">
        <v>65</v>
      </c>
      <c r="E11" s="148" t="str">
        <f>Information!A10</f>
        <v>09:21</v>
      </c>
      <c r="F11" s="250" t="str">
        <f>Information!B10</f>
        <v>Mike Shinder (S)R</v>
      </c>
      <c r="G11" s="250"/>
      <c r="H11" s="250"/>
      <c r="I11" s="149">
        <f>Information!C10</f>
        <v>17.25</v>
      </c>
      <c r="J11" s="149">
        <f>Information!D10</f>
        <v>20</v>
      </c>
      <c r="K11" s="26"/>
      <c r="L11" s="271" t="s">
        <v>362</v>
      </c>
      <c r="M11" s="272"/>
      <c r="N11" s="273"/>
      <c r="O11" s="198">
        <v>112</v>
      </c>
      <c r="P11" s="198"/>
      <c r="Q11" s="26"/>
      <c r="R11" s="26"/>
      <c r="S11" s="26"/>
      <c r="T11" s="26"/>
      <c r="U11" s="26"/>
    </row>
    <row r="12" spans="1:21" ht="30" customHeight="1" x14ac:dyDescent="0.25">
      <c r="A12" s="154" t="s">
        <v>403</v>
      </c>
      <c r="B12" s="155">
        <v>5</v>
      </c>
      <c r="C12" s="156" t="s">
        <v>263</v>
      </c>
      <c r="D12" s="157" t="s">
        <v>12</v>
      </c>
      <c r="E12" s="148" t="str">
        <f>Information!A11</f>
        <v>09:21</v>
      </c>
      <c r="F12" s="250" t="str">
        <f>Information!B11</f>
        <v>Hayes Jones (SS) S</v>
      </c>
      <c r="G12" s="250"/>
      <c r="H12" s="250"/>
      <c r="I12" s="149">
        <f>Information!C11</f>
        <v>19.59</v>
      </c>
      <c r="J12" s="149">
        <f>Information!D11</f>
        <v>18</v>
      </c>
      <c r="K12" s="26"/>
      <c r="L12" s="266" t="s">
        <v>228</v>
      </c>
      <c r="M12" s="266"/>
      <c r="N12" s="266"/>
      <c r="O12" s="198">
        <v>56</v>
      </c>
      <c r="P12" s="198"/>
      <c r="Q12" s="26"/>
      <c r="R12" s="26"/>
      <c r="S12" s="26"/>
      <c r="T12" s="26"/>
      <c r="U12" s="26"/>
    </row>
    <row r="13" spans="1:21" ht="30" customHeight="1" x14ac:dyDescent="0.25">
      <c r="A13" s="154" t="s">
        <v>403</v>
      </c>
      <c r="B13" s="155">
        <v>5</v>
      </c>
      <c r="C13" s="156" t="s">
        <v>6</v>
      </c>
      <c r="D13" s="157" t="s">
        <v>11</v>
      </c>
      <c r="E13" s="148" t="str">
        <f>Information!A12</f>
        <v>09:21</v>
      </c>
      <c r="F13" s="250" t="str">
        <f>Information!B12</f>
        <v>Dave Trout (SS) </v>
      </c>
      <c r="G13" s="250"/>
      <c r="H13" s="250"/>
      <c r="I13" s="149">
        <f>Information!C12</f>
        <v>24.2</v>
      </c>
      <c r="J13" s="149">
        <f>Information!D12</f>
        <v>19</v>
      </c>
      <c r="K13" s="26"/>
      <c r="L13" s="266" t="s">
        <v>363</v>
      </c>
      <c r="M13" s="266"/>
      <c r="N13" s="266"/>
      <c r="O13" s="198">
        <v>56</v>
      </c>
      <c r="P13" s="198"/>
      <c r="Q13" s="26"/>
      <c r="R13" s="26"/>
      <c r="S13" s="26"/>
      <c r="T13" s="26"/>
      <c r="U13" s="26"/>
    </row>
    <row r="14" spans="1:21" ht="30" customHeight="1" x14ac:dyDescent="0.25">
      <c r="A14" s="154" t="s">
        <v>403</v>
      </c>
      <c r="B14" s="155">
        <v>5</v>
      </c>
      <c r="C14" s="156" t="s">
        <v>8</v>
      </c>
      <c r="D14" s="157" t="s">
        <v>16</v>
      </c>
      <c r="E14" s="148" t="str">
        <f>Information!A13</f>
        <v>09:21</v>
      </c>
      <c r="F14" s="250" t="str">
        <f>Information!B13</f>
        <v>Michael Palazzolo (S)</v>
      </c>
      <c r="G14" s="250"/>
      <c r="H14" s="250"/>
      <c r="I14" s="149">
        <f>Information!C13</f>
        <v>17.600000000000001</v>
      </c>
      <c r="J14" s="149">
        <f>Information!D13</f>
        <v>16</v>
      </c>
      <c r="K14" s="26"/>
      <c r="L14" s="266" t="s">
        <v>129</v>
      </c>
      <c r="M14" s="266"/>
      <c r="N14" s="266"/>
      <c r="O14" s="217">
        <v>56</v>
      </c>
      <c r="P14" s="217"/>
      <c r="Q14" s="26"/>
      <c r="R14" s="26"/>
      <c r="S14" s="26"/>
      <c r="T14" s="26"/>
      <c r="U14" s="26"/>
    </row>
    <row r="15" spans="1:21" ht="30" customHeight="1" x14ac:dyDescent="0.25">
      <c r="A15" s="154" t="s">
        <v>403</v>
      </c>
      <c r="B15" s="155">
        <v>5</v>
      </c>
      <c r="C15" s="156" t="s">
        <v>9</v>
      </c>
      <c r="D15" s="157" t="s">
        <v>14</v>
      </c>
      <c r="E15" s="148" t="str">
        <f>Information!A14</f>
        <v>09:30</v>
      </c>
      <c r="F15" s="250" t="str">
        <f>Information!B14</f>
        <v>Jay Baitz (S)</v>
      </c>
      <c r="G15" s="250"/>
      <c r="H15" s="250"/>
      <c r="I15" s="149">
        <f>Information!C14</f>
        <v>8.23</v>
      </c>
      <c r="J15" s="149">
        <f>Information!D14</f>
        <v>5</v>
      </c>
      <c r="K15" s="26"/>
      <c r="L15" s="212" t="s">
        <v>365</v>
      </c>
      <c r="M15" s="213"/>
      <c r="N15" s="214"/>
      <c r="O15" s="215">
        <v>20</v>
      </c>
      <c r="P15" s="216"/>
      <c r="Q15" s="26"/>
      <c r="R15" s="26"/>
      <c r="S15" s="26"/>
      <c r="T15" s="26"/>
      <c r="U15" s="26"/>
    </row>
    <row r="16" spans="1:21" ht="30" customHeight="1" x14ac:dyDescent="0.25">
      <c r="A16" s="154">
        <v>20</v>
      </c>
      <c r="B16" s="155"/>
      <c r="C16" s="156" t="s">
        <v>5</v>
      </c>
      <c r="D16" s="157"/>
      <c r="E16" s="148" t="str">
        <f>Information!A15</f>
        <v>09:30</v>
      </c>
      <c r="F16" s="250" t="str">
        <f>Information!B15</f>
        <v>Steve Klausman (SS)S</v>
      </c>
      <c r="G16" s="250"/>
      <c r="H16" s="250"/>
      <c r="I16" s="149">
        <f>Information!C15</f>
        <v>4.49</v>
      </c>
      <c r="J16" s="149">
        <f>Information!D15</f>
        <v>1</v>
      </c>
      <c r="K16" s="26"/>
      <c r="L16" s="209" t="s">
        <v>405</v>
      </c>
      <c r="M16" s="210"/>
      <c r="N16" s="211"/>
      <c r="O16" s="207"/>
      <c r="P16" s="208"/>
      <c r="Q16" s="26" t="s">
        <v>404</v>
      </c>
      <c r="R16" s="26"/>
      <c r="S16" s="26"/>
      <c r="T16" s="26"/>
      <c r="U16" s="26"/>
    </row>
    <row r="17" spans="1:21" ht="30" customHeight="1" x14ac:dyDescent="0.25">
      <c r="A17" s="154" t="s">
        <v>403</v>
      </c>
      <c r="B17" s="155">
        <v>5</v>
      </c>
      <c r="C17" s="156" t="s">
        <v>10</v>
      </c>
      <c r="D17" s="157" t="s">
        <v>7</v>
      </c>
      <c r="E17" s="148" t="str">
        <f>Information!A16</f>
        <v>09:30</v>
      </c>
      <c r="F17" s="250" t="str">
        <f>Information!B16</f>
        <v>donn kinzle(SS) S</v>
      </c>
      <c r="G17" s="250"/>
      <c r="H17" s="250"/>
      <c r="I17" s="149">
        <f>Information!C16</f>
        <v>17.3</v>
      </c>
      <c r="J17" s="149">
        <f>Information!D16</f>
        <v>15</v>
      </c>
      <c r="K17" s="26"/>
      <c r="L17" s="209" t="s">
        <v>399</v>
      </c>
      <c r="M17" s="210"/>
      <c r="N17" s="211"/>
      <c r="O17" s="207">
        <v>69</v>
      </c>
      <c r="P17" s="208"/>
      <c r="Q17" s="26"/>
      <c r="R17" s="26"/>
      <c r="S17" s="26"/>
      <c r="T17" s="26"/>
      <c r="U17" s="26"/>
    </row>
    <row r="18" spans="1:21" ht="30" customHeight="1" x14ac:dyDescent="0.25">
      <c r="A18" s="154">
        <v>20</v>
      </c>
      <c r="B18" s="155">
        <v>5</v>
      </c>
      <c r="C18" s="156" t="s">
        <v>12</v>
      </c>
      <c r="D18" s="157" t="s">
        <v>263</v>
      </c>
      <c r="E18" s="148" t="str">
        <f>Information!A17</f>
        <v>09:30</v>
      </c>
      <c r="F18" s="250" t="str">
        <f>Information!B17</f>
        <v>Joel Evert (S)</v>
      </c>
      <c r="G18" s="250"/>
      <c r="H18" s="250"/>
      <c r="I18" s="149">
        <f>Information!C17</f>
        <v>23.43</v>
      </c>
      <c r="J18" s="149">
        <f>Information!D17</f>
        <v>22</v>
      </c>
      <c r="K18" s="26"/>
      <c r="L18" s="209" t="s">
        <v>366</v>
      </c>
      <c r="M18" s="210"/>
      <c r="N18" s="211"/>
      <c r="O18" s="207">
        <v>24</v>
      </c>
      <c r="P18" s="208"/>
      <c r="Q18" s="26"/>
      <c r="R18" s="26"/>
      <c r="S18" s="26"/>
      <c r="T18" s="26"/>
      <c r="U18" s="26"/>
    </row>
    <row r="19" spans="1:21" ht="30" customHeight="1" x14ac:dyDescent="0.25">
      <c r="A19" s="154">
        <v>20</v>
      </c>
      <c r="B19" s="155"/>
      <c r="C19" s="156" t="s">
        <v>17</v>
      </c>
      <c r="D19" s="157"/>
      <c r="E19" s="148" t="str">
        <f>Information!A18</f>
        <v>09:39</v>
      </c>
      <c r="F19" s="250" t="str">
        <f>Information!B18</f>
        <v>Don Kilgo (SS) S</v>
      </c>
      <c r="G19" s="250"/>
      <c r="H19" s="250"/>
      <c r="I19" s="149">
        <f>Information!C18</f>
        <v>8.0299999999999994</v>
      </c>
      <c r="J19" s="149">
        <f>Information!D18</f>
        <v>5</v>
      </c>
      <c r="K19" s="26"/>
      <c r="L19" s="209"/>
      <c r="M19" s="210"/>
      <c r="N19" s="211"/>
      <c r="O19" s="215"/>
      <c r="P19" s="216"/>
      <c r="Q19" s="26"/>
      <c r="R19" s="26"/>
      <c r="S19" s="26"/>
      <c r="T19" s="26"/>
      <c r="U19" s="26"/>
    </row>
    <row r="20" spans="1:21" ht="30" customHeight="1" x14ac:dyDescent="0.25">
      <c r="A20" s="154" t="s">
        <v>403</v>
      </c>
      <c r="B20" s="155">
        <v>5</v>
      </c>
      <c r="C20" s="156" t="s">
        <v>29</v>
      </c>
      <c r="D20" s="157" t="s">
        <v>10</v>
      </c>
      <c r="E20" s="148" t="str">
        <f>Information!A19</f>
        <v>09:39</v>
      </c>
      <c r="F20" s="250" t="str">
        <f>Information!B19</f>
        <v>John Collier (SS)</v>
      </c>
      <c r="G20" s="250"/>
      <c r="H20" s="250"/>
      <c r="I20" s="149">
        <f>Information!C19</f>
        <v>18.04</v>
      </c>
      <c r="J20" s="149">
        <f>Information!D19</f>
        <v>12</v>
      </c>
      <c r="K20" s="26"/>
      <c r="L20" s="268" t="s">
        <v>370</v>
      </c>
      <c r="M20" s="269"/>
      <c r="N20" s="270"/>
      <c r="O20" s="215">
        <v>10</v>
      </c>
      <c r="P20" s="216"/>
      <c r="Q20" s="26"/>
      <c r="R20" s="26"/>
      <c r="S20" s="26"/>
      <c r="T20" s="26"/>
      <c r="U20" s="26"/>
    </row>
    <row r="21" spans="1:21" ht="30" customHeight="1" x14ac:dyDescent="0.25">
      <c r="A21" s="154" t="s">
        <v>403</v>
      </c>
      <c r="B21" s="155">
        <v>5</v>
      </c>
      <c r="C21" s="156" t="s">
        <v>38</v>
      </c>
      <c r="D21" s="157" t="s">
        <v>62</v>
      </c>
      <c r="E21" s="148" t="str">
        <f>Information!A20</f>
        <v>09:39</v>
      </c>
      <c r="F21" s="250" t="str">
        <f>Information!B20</f>
        <v>Joe Meldrich (SS)</v>
      </c>
      <c r="G21" s="250"/>
      <c r="H21" s="250"/>
      <c r="I21" s="149">
        <f>Information!C20</f>
        <v>15.7</v>
      </c>
      <c r="J21" s="149">
        <f>Information!D20</f>
        <v>10</v>
      </c>
      <c r="K21" s="26"/>
      <c r="L21" s="201" t="s">
        <v>367</v>
      </c>
      <c r="M21" s="202"/>
      <c r="N21" s="203"/>
      <c r="O21" s="207">
        <v>6</v>
      </c>
      <c r="P21" s="208"/>
      <c r="Q21" s="26"/>
      <c r="R21" s="26"/>
      <c r="S21" s="26"/>
      <c r="T21" s="26"/>
      <c r="U21" s="26"/>
    </row>
    <row r="22" spans="1:21" ht="30" customHeight="1" x14ac:dyDescent="0.25">
      <c r="A22" s="154">
        <v>20</v>
      </c>
      <c r="B22" s="155">
        <v>5</v>
      </c>
      <c r="C22" s="156" t="s">
        <v>264</v>
      </c>
      <c r="D22" s="157" t="s">
        <v>67</v>
      </c>
      <c r="E22" s="148" t="str">
        <f>Information!A21</f>
        <v>09:39</v>
      </c>
      <c r="F22" s="250" t="str">
        <f>Information!B21</f>
        <v>Mark Fangman (SS)</v>
      </c>
      <c r="G22" s="250"/>
      <c r="H22" s="250"/>
      <c r="I22" s="149">
        <f>Information!C21</f>
        <v>14.73</v>
      </c>
      <c r="J22" s="149">
        <f>Information!D21</f>
        <v>9</v>
      </c>
      <c r="K22" s="26"/>
      <c r="L22" s="201" t="s">
        <v>369</v>
      </c>
      <c r="M22" s="202"/>
      <c r="N22" s="203"/>
      <c r="O22" s="207">
        <v>1</v>
      </c>
      <c r="P22" s="208"/>
      <c r="Q22" s="26"/>
      <c r="R22" s="26"/>
      <c r="S22" s="26"/>
      <c r="T22" s="26"/>
      <c r="U22" s="26"/>
    </row>
    <row r="23" spans="1:21" ht="30" customHeight="1" x14ac:dyDescent="0.25">
      <c r="A23" s="154" t="s">
        <v>403</v>
      </c>
      <c r="B23" s="155">
        <v>5</v>
      </c>
      <c r="C23" s="156" t="s">
        <v>54</v>
      </c>
      <c r="D23" s="157" t="s">
        <v>61</v>
      </c>
      <c r="E23" s="148" t="str">
        <f>Information!A22</f>
        <v>09:48</v>
      </c>
      <c r="F23" s="250" t="str">
        <f>Information!B22</f>
        <v>Ron Ressler (SS)S</v>
      </c>
      <c r="G23" s="250"/>
      <c r="H23" s="250"/>
      <c r="I23" s="149">
        <f>Information!C22</f>
        <v>13.94</v>
      </c>
      <c r="J23" s="149">
        <f>Information!D22</f>
        <v>12</v>
      </c>
      <c r="K23" s="26"/>
      <c r="L23" s="254" t="s">
        <v>368</v>
      </c>
      <c r="M23" s="254"/>
      <c r="N23" s="254"/>
      <c r="O23" s="199">
        <v>76</v>
      </c>
      <c r="P23" s="199"/>
      <c r="Q23" s="74"/>
      <c r="R23" s="26"/>
      <c r="S23" s="26"/>
      <c r="T23" s="26"/>
      <c r="U23" s="26"/>
    </row>
    <row r="24" spans="1:21" ht="30" customHeight="1" thickBot="1" x14ac:dyDescent="0.3">
      <c r="A24" s="154">
        <v>20</v>
      </c>
      <c r="B24" s="155">
        <v>5</v>
      </c>
      <c r="C24" s="156" t="s">
        <v>61</v>
      </c>
      <c r="D24" s="157" t="s">
        <v>9</v>
      </c>
      <c r="E24" s="148" t="str">
        <f>Information!A23</f>
        <v>09:48</v>
      </c>
      <c r="F24" s="250" t="str">
        <f>Information!B23</f>
        <v>Tom Basch (S)</v>
      </c>
      <c r="G24" s="250"/>
      <c r="H24" s="250"/>
      <c r="I24" s="149">
        <f>Information!C23</f>
        <v>20.67</v>
      </c>
      <c r="J24" s="149">
        <f>Information!D23</f>
        <v>19</v>
      </c>
      <c r="K24" s="26"/>
      <c r="L24" s="262" t="s">
        <v>364</v>
      </c>
      <c r="M24" s="262"/>
      <c r="N24" s="262"/>
      <c r="O24" s="218">
        <v>289</v>
      </c>
      <c r="P24" s="218"/>
      <c r="Q24" s="74"/>
      <c r="R24" s="26"/>
      <c r="S24" s="26"/>
      <c r="T24" s="26"/>
      <c r="U24" s="26"/>
    </row>
    <row r="25" spans="1:21" ht="30" customHeight="1" thickBot="1" x14ac:dyDescent="0.3">
      <c r="A25" s="154">
        <v>20</v>
      </c>
      <c r="B25" s="155"/>
      <c r="C25" s="156" t="s">
        <v>62</v>
      </c>
      <c r="D25" s="157"/>
      <c r="E25" s="148" t="str">
        <f>Information!A24</f>
        <v>09:48</v>
      </c>
      <c r="F25" s="250" t="str">
        <f>Information!B24</f>
        <v>Bruce Parrish (S)</v>
      </c>
      <c r="G25" s="250"/>
      <c r="H25" s="250"/>
      <c r="I25" s="149">
        <f>Information!C24</f>
        <v>5.48</v>
      </c>
      <c r="J25" s="149">
        <f>Information!D24</f>
        <v>2</v>
      </c>
      <c r="K25" s="26"/>
      <c r="L25" s="257" t="s">
        <v>28</v>
      </c>
      <c r="M25" s="258"/>
      <c r="N25" s="259"/>
      <c r="O25" s="260">
        <f>SUM(O1:O24)</f>
        <v>1040</v>
      </c>
      <c r="P25" s="261"/>
      <c r="Q25" s="74"/>
      <c r="R25" s="26"/>
      <c r="S25" s="26"/>
      <c r="T25" s="26"/>
      <c r="U25" s="26"/>
    </row>
    <row r="26" spans="1:21" ht="30" customHeight="1" x14ac:dyDescent="0.25">
      <c r="A26" s="154" t="s">
        <v>403</v>
      </c>
      <c r="B26" s="155"/>
      <c r="C26" s="156" t="s">
        <v>63</v>
      </c>
      <c r="D26" s="157"/>
      <c r="E26" s="148" t="str">
        <f>Information!A25</f>
        <v>09:48</v>
      </c>
      <c r="F26" s="250" t="str">
        <f>Information!B25</f>
        <v>Randy Weller (SS)</v>
      </c>
      <c r="G26" s="250"/>
      <c r="H26" s="250"/>
      <c r="I26" s="149">
        <f>Information!C25</f>
        <v>19.559999999999999</v>
      </c>
      <c r="J26" s="149">
        <f>Information!D25</f>
        <v>14</v>
      </c>
      <c r="K26" s="26"/>
      <c r="L26" s="72"/>
      <c r="M26" s="75"/>
      <c r="N26" s="75"/>
      <c r="O26" s="76"/>
      <c r="P26" s="76"/>
      <c r="Q26" s="74"/>
      <c r="R26" s="26"/>
      <c r="S26" s="26"/>
      <c r="T26" s="26"/>
      <c r="U26" s="26"/>
    </row>
    <row r="27" spans="1:21" ht="30" customHeight="1" x14ac:dyDescent="0.25">
      <c r="A27" s="154"/>
      <c r="B27" s="155"/>
      <c r="C27" s="156" t="s">
        <v>64</v>
      </c>
      <c r="D27" s="157"/>
      <c r="E27" s="148">
        <f>Information!A26</f>
        <v>0</v>
      </c>
      <c r="F27" s="250">
        <f>Information!B26</f>
        <v>0</v>
      </c>
      <c r="G27" s="250"/>
      <c r="H27" s="250"/>
      <c r="I27" s="149">
        <f>Information!C26</f>
        <v>0</v>
      </c>
      <c r="J27" s="149">
        <f>Information!D26</f>
        <v>0</v>
      </c>
      <c r="K27" s="26"/>
      <c r="L27" s="72"/>
      <c r="M27" s="75"/>
      <c r="N27" s="75"/>
      <c r="O27" s="76"/>
      <c r="P27" s="76"/>
      <c r="Q27" s="74"/>
      <c r="R27" s="26"/>
      <c r="S27" s="26"/>
      <c r="T27" s="26"/>
      <c r="U27" s="26"/>
    </row>
    <row r="28" spans="1:21" ht="30" customHeight="1" x14ac:dyDescent="0.25">
      <c r="A28" s="154" t="s">
        <v>403</v>
      </c>
      <c r="B28" s="155">
        <v>5</v>
      </c>
      <c r="C28" s="156" t="s">
        <v>65</v>
      </c>
      <c r="D28" s="157" t="s">
        <v>29</v>
      </c>
      <c r="E28" s="148" t="str">
        <f>Information!A27</f>
        <v>09:57</v>
      </c>
      <c r="F28" s="250" t="str">
        <f>Information!B27</f>
        <v>John Thurston (S)</v>
      </c>
      <c r="G28" s="250"/>
      <c r="H28" s="250"/>
      <c r="I28" s="149">
        <f>Information!C27</f>
        <v>11.75</v>
      </c>
      <c r="J28" s="149">
        <f>Information!D27</f>
        <v>9</v>
      </c>
      <c r="K28" s="26"/>
      <c r="L28" s="72"/>
      <c r="M28" s="75"/>
      <c r="N28" s="75"/>
      <c r="O28" s="76"/>
      <c r="P28" s="76"/>
      <c r="Q28" s="74"/>
      <c r="R28" s="26"/>
      <c r="S28" s="26"/>
      <c r="T28" s="26"/>
      <c r="U28" s="26"/>
    </row>
    <row r="29" spans="1:21" ht="30" customHeight="1" x14ac:dyDescent="0.25">
      <c r="A29" s="154" t="s">
        <v>403</v>
      </c>
      <c r="B29" s="155">
        <v>5</v>
      </c>
      <c r="C29" s="156" t="s">
        <v>66</v>
      </c>
      <c r="D29" s="157" t="s">
        <v>8</v>
      </c>
      <c r="E29" s="148" t="str">
        <f>Information!A28</f>
        <v>09:57</v>
      </c>
      <c r="F29" s="250" t="str">
        <f>Information!B28</f>
        <v>Gary Hahn (SS) S</v>
      </c>
      <c r="G29" s="250"/>
      <c r="H29" s="250"/>
      <c r="I29" s="149">
        <f>Information!C28</f>
        <v>20.73</v>
      </c>
      <c r="J29" s="149">
        <f>Information!D28</f>
        <v>19</v>
      </c>
      <c r="K29" s="26"/>
      <c r="L29" s="72"/>
      <c r="M29" s="77"/>
      <c r="N29" s="77"/>
      <c r="O29" s="77"/>
      <c r="P29" s="77"/>
      <c r="Q29" s="74"/>
      <c r="R29" s="26"/>
      <c r="S29" s="26"/>
      <c r="T29" s="26"/>
      <c r="U29" s="26"/>
    </row>
    <row r="30" spans="1:21" ht="30" customHeight="1" x14ac:dyDescent="0.25">
      <c r="A30" s="154" t="s">
        <v>403</v>
      </c>
      <c r="B30" s="155">
        <v>5</v>
      </c>
      <c r="C30" s="156" t="s">
        <v>67</v>
      </c>
      <c r="D30" s="157" t="s">
        <v>264</v>
      </c>
      <c r="E30" s="148" t="str">
        <f>Information!A29</f>
        <v>09:57</v>
      </c>
      <c r="F30" s="250" t="str">
        <f>Information!B29</f>
        <v>Ron Couture (SS)</v>
      </c>
      <c r="G30" s="250"/>
      <c r="H30" s="250"/>
      <c r="I30" s="149">
        <f>Information!C29</f>
        <v>20.96</v>
      </c>
      <c r="J30" s="149">
        <f>Information!D29</f>
        <v>15</v>
      </c>
      <c r="K30" s="26"/>
      <c r="L30" s="72"/>
      <c r="M30" s="75"/>
      <c r="N30" s="75"/>
      <c r="O30" s="76"/>
      <c r="P30" s="76"/>
      <c r="Q30" s="74"/>
      <c r="R30" s="26"/>
      <c r="S30" s="26"/>
      <c r="T30" s="26"/>
      <c r="U30" s="26"/>
    </row>
    <row r="31" spans="1:21" ht="30" customHeight="1" x14ac:dyDescent="0.25">
      <c r="A31" s="63"/>
      <c r="B31" s="37"/>
      <c r="C31" s="27" t="s">
        <v>68</v>
      </c>
      <c r="D31" s="118"/>
      <c r="E31" s="58">
        <f>Information!A30</f>
        <v>0</v>
      </c>
      <c r="F31" s="248">
        <f>Information!B30</f>
        <v>0</v>
      </c>
      <c r="G31" s="248"/>
      <c r="H31" s="248"/>
      <c r="I31" s="28">
        <f>Information!C30</f>
        <v>0</v>
      </c>
      <c r="J31" s="28">
        <f>Information!D30</f>
        <v>0</v>
      </c>
      <c r="K31" s="26"/>
      <c r="L31" s="72"/>
      <c r="M31" s="75"/>
      <c r="N31" s="75"/>
      <c r="O31" s="76"/>
      <c r="P31" s="76"/>
      <c r="Q31" s="74"/>
      <c r="R31" s="26"/>
      <c r="S31" s="26"/>
      <c r="T31" s="26"/>
      <c r="U31" s="26"/>
    </row>
    <row r="32" spans="1:21" ht="30" customHeight="1" x14ac:dyDescent="0.25">
      <c r="A32" s="63"/>
      <c r="B32" s="37"/>
      <c r="C32" s="27" t="s">
        <v>262</v>
      </c>
      <c r="D32" s="118"/>
      <c r="E32" s="58">
        <f>Information!A31</f>
        <v>0</v>
      </c>
      <c r="F32" s="248">
        <f>Information!B31</f>
        <v>0</v>
      </c>
      <c r="G32" s="248"/>
      <c r="H32" s="248"/>
      <c r="I32" s="28">
        <f>Information!C31</f>
        <v>0</v>
      </c>
      <c r="J32" s="28">
        <f>Information!D31</f>
        <v>0</v>
      </c>
      <c r="K32" s="26"/>
      <c r="L32" s="72"/>
      <c r="M32" s="75"/>
      <c r="N32" s="75"/>
      <c r="O32" s="76"/>
      <c r="P32" s="76"/>
      <c r="Q32" s="74"/>
      <c r="R32" s="26"/>
      <c r="S32" s="26"/>
      <c r="T32" s="26"/>
      <c r="U32" s="26"/>
    </row>
    <row r="33" spans="1:21" ht="30" customHeight="1" x14ac:dyDescent="0.25">
      <c r="A33" s="63"/>
      <c r="B33" s="37"/>
      <c r="C33" s="27" t="s">
        <v>30</v>
      </c>
      <c r="D33" s="118"/>
      <c r="E33" s="58">
        <f>Information!A32</f>
        <v>0</v>
      </c>
      <c r="F33" s="248">
        <f>Information!B32</f>
        <v>0</v>
      </c>
      <c r="G33" s="248"/>
      <c r="H33" s="248"/>
      <c r="I33" s="28">
        <f>Information!C32</f>
        <v>0</v>
      </c>
      <c r="J33" s="28">
        <f>Information!D32</f>
        <v>0</v>
      </c>
      <c r="K33" s="26"/>
      <c r="L33" s="72"/>
      <c r="M33" s="72"/>
      <c r="N33" s="72"/>
      <c r="O33" s="73"/>
      <c r="P33" s="74"/>
      <c r="Q33" s="74"/>
      <c r="R33" s="26"/>
      <c r="S33" s="26"/>
      <c r="T33" s="26"/>
      <c r="U33" s="26"/>
    </row>
    <row r="34" spans="1:21" ht="30" customHeight="1" x14ac:dyDescent="0.25">
      <c r="A34" s="63"/>
      <c r="B34" s="37"/>
      <c r="C34" s="27" t="s">
        <v>57</v>
      </c>
      <c r="D34" s="118"/>
      <c r="E34" s="58">
        <f>Information!A33</f>
        <v>0</v>
      </c>
      <c r="F34" s="248">
        <f>Information!B33</f>
        <v>0</v>
      </c>
      <c r="G34" s="248"/>
      <c r="H34" s="248"/>
      <c r="I34" s="28">
        <f>Information!C33</f>
        <v>0</v>
      </c>
      <c r="J34" s="28">
        <f>Information!D33</f>
        <v>0</v>
      </c>
      <c r="K34" s="26"/>
      <c r="L34" s="71"/>
      <c r="M34" s="71"/>
      <c r="N34" s="71"/>
      <c r="O34" s="29"/>
      <c r="P34" s="26"/>
      <c r="Q34" s="26"/>
      <c r="R34" s="26"/>
      <c r="S34" s="26"/>
      <c r="T34" s="26"/>
      <c r="U34" s="26"/>
    </row>
    <row r="35" spans="1:21" ht="30" customHeight="1" x14ac:dyDescent="0.25">
      <c r="A35" s="63"/>
      <c r="B35" s="37"/>
      <c r="C35" s="27" t="s">
        <v>58</v>
      </c>
      <c r="D35" s="118"/>
      <c r="E35" s="58">
        <f>Information!A34</f>
        <v>0</v>
      </c>
      <c r="F35" s="248">
        <f>Information!B34</f>
        <v>0</v>
      </c>
      <c r="G35" s="248"/>
      <c r="H35" s="248"/>
      <c r="I35" s="28">
        <f>Information!C34</f>
        <v>0</v>
      </c>
      <c r="J35" s="28">
        <f>Information!D34</f>
        <v>0</v>
      </c>
      <c r="K35" s="26"/>
      <c r="L35" s="80"/>
      <c r="M35" s="80"/>
      <c r="N35" s="80"/>
      <c r="O35" s="29"/>
      <c r="P35" s="26"/>
      <c r="Q35" s="26"/>
      <c r="R35" s="26"/>
      <c r="S35" s="26"/>
      <c r="T35" s="26"/>
      <c r="U35" s="26"/>
    </row>
    <row r="36" spans="1:21" ht="30" customHeight="1" x14ac:dyDescent="0.25">
      <c r="A36" s="63"/>
      <c r="B36" s="37"/>
      <c r="C36" s="27" t="s">
        <v>59</v>
      </c>
      <c r="D36" s="118"/>
      <c r="E36" s="58">
        <f>Information!A35</f>
        <v>0</v>
      </c>
      <c r="F36" s="248">
        <f>Information!B35</f>
        <v>0</v>
      </c>
      <c r="G36" s="248"/>
      <c r="H36" s="248"/>
      <c r="I36" s="28">
        <f>Information!C35</f>
        <v>0</v>
      </c>
      <c r="J36" s="28">
        <f>Information!D35</f>
        <v>0</v>
      </c>
      <c r="K36" s="26"/>
      <c r="L36" s="80"/>
      <c r="M36" s="80"/>
      <c r="N36" s="80"/>
      <c r="O36" s="29"/>
      <c r="P36" s="26"/>
      <c r="Q36" s="26"/>
      <c r="R36" s="26"/>
      <c r="S36" s="26"/>
      <c r="T36" s="26"/>
      <c r="U36" s="26"/>
    </row>
    <row r="37" spans="1:21" ht="30" customHeight="1" x14ac:dyDescent="0.25">
      <c r="A37" s="63"/>
      <c r="B37" s="37"/>
      <c r="C37" s="27" t="s">
        <v>60</v>
      </c>
      <c r="D37" s="118"/>
      <c r="E37" s="58">
        <f>Information!A36</f>
        <v>0</v>
      </c>
      <c r="F37" s="248">
        <f>Information!B36</f>
        <v>0</v>
      </c>
      <c r="G37" s="248"/>
      <c r="H37" s="248"/>
      <c r="I37" s="28">
        <f>Information!C36</f>
        <v>0</v>
      </c>
      <c r="J37" s="28">
        <f>Information!D36</f>
        <v>0</v>
      </c>
      <c r="K37" s="26"/>
      <c r="L37" s="71"/>
      <c r="M37" s="71"/>
      <c r="N37" s="71"/>
      <c r="O37" s="29"/>
      <c r="P37" s="26"/>
      <c r="Q37" s="26"/>
      <c r="R37" s="26"/>
      <c r="S37" s="26"/>
      <c r="T37" s="26"/>
      <c r="U37" s="26"/>
    </row>
    <row r="38" spans="1:21" ht="30" customHeight="1" x14ac:dyDescent="0.25">
      <c r="A38" s="63"/>
      <c r="B38" s="37"/>
      <c r="C38" s="27" t="s">
        <v>256</v>
      </c>
      <c r="D38" s="118"/>
      <c r="E38" s="58">
        <f>Information!A37</f>
        <v>0</v>
      </c>
      <c r="F38" s="248">
        <f>Information!B37</f>
        <v>0</v>
      </c>
      <c r="G38" s="248"/>
      <c r="H38" s="248"/>
      <c r="I38" s="28">
        <f>Information!C37</f>
        <v>0</v>
      </c>
      <c r="J38" s="28">
        <f>Information!D37</f>
        <v>0</v>
      </c>
      <c r="K38" s="26"/>
      <c r="L38" s="71"/>
      <c r="M38" s="71"/>
      <c r="N38" s="71"/>
      <c r="O38" s="29"/>
      <c r="P38" s="26"/>
      <c r="Q38" s="26"/>
      <c r="R38" s="26"/>
      <c r="S38" s="26"/>
      <c r="T38" s="26"/>
      <c r="U38" s="26"/>
    </row>
    <row r="39" spans="1:21" ht="30" customHeight="1" x14ac:dyDescent="0.25">
      <c r="A39" s="63"/>
      <c r="B39" s="37"/>
      <c r="C39" s="27" t="s">
        <v>259</v>
      </c>
      <c r="D39" s="118"/>
      <c r="E39" s="58">
        <f>Information!A38</f>
        <v>0</v>
      </c>
      <c r="F39" s="248">
        <f>Information!B38</f>
        <v>0</v>
      </c>
      <c r="G39" s="248"/>
      <c r="H39" s="248"/>
      <c r="I39" s="28">
        <f>Information!C38</f>
        <v>0</v>
      </c>
      <c r="J39" s="28">
        <f>Information!D38</f>
        <v>0</v>
      </c>
      <c r="K39" s="26"/>
      <c r="L39" s="71"/>
      <c r="M39" s="71"/>
      <c r="N39" s="71"/>
      <c r="O39" s="29"/>
      <c r="P39" s="26"/>
      <c r="Q39" s="26"/>
      <c r="R39" s="26"/>
      <c r="S39" s="26"/>
      <c r="T39" s="26"/>
      <c r="U39" s="26"/>
    </row>
    <row r="40" spans="1:21" ht="30" customHeight="1" x14ac:dyDescent="0.25">
      <c r="A40" s="63"/>
      <c r="B40" s="37"/>
      <c r="C40" s="27" t="s">
        <v>257</v>
      </c>
      <c r="D40" s="118"/>
      <c r="E40" s="58">
        <f>Information!A39</f>
        <v>0</v>
      </c>
      <c r="F40" s="248">
        <f>Information!B39</f>
        <v>0</v>
      </c>
      <c r="G40" s="248"/>
      <c r="H40" s="248"/>
      <c r="I40" s="28">
        <f>Information!C39</f>
        <v>0</v>
      </c>
      <c r="J40" s="28">
        <f>Information!D39</f>
        <v>0</v>
      </c>
      <c r="K40" s="26"/>
      <c r="L40" s="71"/>
      <c r="M40" s="71"/>
      <c r="N40" s="71"/>
      <c r="O40" s="29"/>
      <c r="P40" s="26"/>
      <c r="Q40" s="26"/>
      <c r="R40" s="26"/>
      <c r="S40" s="26"/>
      <c r="T40" s="26"/>
      <c r="U40" s="26"/>
    </row>
    <row r="41" spans="1:21" ht="30" customHeight="1" x14ac:dyDescent="0.25">
      <c r="A41" s="63"/>
      <c r="B41" s="37"/>
      <c r="C41" s="27" t="s">
        <v>258</v>
      </c>
      <c r="D41" s="118"/>
      <c r="E41" s="58">
        <f>Information!A40</f>
        <v>0</v>
      </c>
      <c r="F41" s="248">
        <f>Information!B40</f>
        <v>0</v>
      </c>
      <c r="G41" s="248"/>
      <c r="H41" s="248"/>
      <c r="I41" s="28">
        <f>Information!C40</f>
        <v>0</v>
      </c>
      <c r="J41" s="28">
        <f>Information!D40</f>
        <v>0</v>
      </c>
      <c r="K41" s="26"/>
      <c r="L41" s="71"/>
      <c r="M41" s="71"/>
      <c r="N41" s="71"/>
      <c r="O41" s="29"/>
      <c r="P41" s="26"/>
      <c r="Q41" s="26"/>
      <c r="R41" s="26"/>
      <c r="S41" s="26"/>
      <c r="T41" s="26"/>
      <c r="U41" s="26"/>
    </row>
    <row r="42" spans="1:21" ht="30" customHeight="1" x14ac:dyDescent="0.25">
      <c r="A42" s="63"/>
      <c r="B42" s="37"/>
      <c r="C42" s="27" t="s">
        <v>261</v>
      </c>
      <c r="D42" s="118"/>
      <c r="E42" s="58">
        <f>Information!A41</f>
        <v>0</v>
      </c>
      <c r="F42" s="248">
        <f>Information!B41</f>
        <v>0</v>
      </c>
      <c r="G42" s="248"/>
      <c r="H42" s="248"/>
      <c r="I42" s="28">
        <f>Information!C41</f>
        <v>0</v>
      </c>
      <c r="J42" s="28">
        <f>Information!D41</f>
        <v>0</v>
      </c>
      <c r="R42" s="26"/>
      <c r="S42" s="26"/>
      <c r="T42" s="26"/>
      <c r="U42" s="26"/>
    </row>
    <row r="43" spans="1:21" ht="30" customHeight="1" x14ac:dyDescent="0.25">
      <c r="A43" s="38">
        <f>SUM(A3:A42)</f>
        <v>240</v>
      </c>
      <c r="B43" s="38">
        <f>SUM(B3:B42)</f>
        <v>110</v>
      </c>
      <c r="C43" s="30">
        <v>26</v>
      </c>
      <c r="D43" s="31" t="s">
        <v>41</v>
      </c>
      <c r="E43" s="28"/>
      <c r="F43" s="28"/>
      <c r="G43" s="28"/>
      <c r="H43" s="32"/>
      <c r="I43" s="32"/>
      <c r="J43" s="26"/>
      <c r="R43" s="26"/>
      <c r="S43" s="26"/>
      <c r="T43" s="26"/>
      <c r="U43" s="26"/>
    </row>
  </sheetData>
  <mergeCells count="106">
    <mergeCell ref="L25:N25"/>
    <mergeCell ref="O25:P25"/>
    <mergeCell ref="O22:P22"/>
    <mergeCell ref="L22:N22"/>
    <mergeCell ref="L23:N23"/>
    <mergeCell ref="O23:P23"/>
    <mergeCell ref="L24:N24"/>
    <mergeCell ref="O24:P24"/>
    <mergeCell ref="R2:U2"/>
    <mergeCell ref="L14:N14"/>
    <mergeCell ref="L8:N8"/>
    <mergeCell ref="O8:P8"/>
    <mergeCell ref="L20:N20"/>
    <mergeCell ref="O20:P20"/>
    <mergeCell ref="L13:N13"/>
    <mergeCell ref="L11:N11"/>
    <mergeCell ref="L12:N12"/>
    <mergeCell ref="O13:P13"/>
    <mergeCell ref="L16:N16"/>
    <mergeCell ref="L7:N7"/>
    <mergeCell ref="L9:N9"/>
    <mergeCell ref="L10:N10"/>
    <mergeCell ref="T3:U3"/>
    <mergeCell ref="T4:U4"/>
    <mergeCell ref="F33:H33"/>
    <mergeCell ref="F41:H41"/>
    <mergeCell ref="L5:N5"/>
    <mergeCell ref="L6:N6"/>
    <mergeCell ref="O5:P5"/>
    <mergeCell ref="O6:P6"/>
    <mergeCell ref="F23:H23"/>
    <mergeCell ref="F24:H24"/>
    <mergeCell ref="F25:H25"/>
    <mergeCell ref="F26:H26"/>
    <mergeCell ref="F27:H27"/>
    <mergeCell ref="L17:N17"/>
    <mergeCell ref="L19:N19"/>
    <mergeCell ref="F30:H30"/>
    <mergeCell ref="F31:H31"/>
    <mergeCell ref="F22:H22"/>
    <mergeCell ref="F28:H28"/>
    <mergeCell ref="F29:H29"/>
    <mergeCell ref="F32:H32"/>
    <mergeCell ref="F14:H14"/>
    <mergeCell ref="F15:H15"/>
    <mergeCell ref="F16:H16"/>
    <mergeCell ref="F17:H17"/>
    <mergeCell ref="F20:H20"/>
    <mergeCell ref="F42:H42"/>
    <mergeCell ref="F35:H35"/>
    <mergeCell ref="F36:H36"/>
    <mergeCell ref="F39:H39"/>
    <mergeCell ref="F40:H40"/>
    <mergeCell ref="F34:H34"/>
    <mergeCell ref="F37:H37"/>
    <mergeCell ref="F38:H38"/>
    <mergeCell ref="C2:D2"/>
    <mergeCell ref="F2:H2"/>
    <mergeCell ref="F3:H3"/>
    <mergeCell ref="F18:H18"/>
    <mergeCell ref="F19:H19"/>
    <mergeCell ref="F9:H9"/>
    <mergeCell ref="F10:H10"/>
    <mergeCell ref="F11:H11"/>
    <mergeCell ref="F4:H4"/>
    <mergeCell ref="F5:H5"/>
    <mergeCell ref="F6:H6"/>
    <mergeCell ref="F7:H7"/>
    <mergeCell ref="F8:H8"/>
    <mergeCell ref="F12:H12"/>
    <mergeCell ref="F21:H21"/>
    <mergeCell ref="F13:H13"/>
    <mergeCell ref="R9:S9"/>
    <mergeCell ref="T9:U9"/>
    <mergeCell ref="R3:S3"/>
    <mergeCell ref="R4:S4"/>
    <mergeCell ref="R5:S5"/>
    <mergeCell ref="R6:S6"/>
    <mergeCell ref="R7:S7"/>
    <mergeCell ref="T7:U7"/>
    <mergeCell ref="R8:S8"/>
    <mergeCell ref="T8:U8"/>
    <mergeCell ref="R10:S10"/>
    <mergeCell ref="T10:U10"/>
    <mergeCell ref="O9:P9"/>
    <mergeCell ref="O12:P12"/>
    <mergeCell ref="O11:P11"/>
    <mergeCell ref="O10:P10"/>
    <mergeCell ref="L21:N21"/>
    <mergeCell ref="L2:P2"/>
    <mergeCell ref="O18:P18"/>
    <mergeCell ref="L18:N18"/>
    <mergeCell ref="L15:N15"/>
    <mergeCell ref="O15:P15"/>
    <mergeCell ref="O16:P16"/>
    <mergeCell ref="O21:P21"/>
    <mergeCell ref="O14:P14"/>
    <mergeCell ref="O7:P7"/>
    <mergeCell ref="O19:P19"/>
    <mergeCell ref="O17:P17"/>
    <mergeCell ref="L3:N3"/>
    <mergeCell ref="L4:N4"/>
    <mergeCell ref="O3:P3"/>
    <mergeCell ref="O4:P4"/>
    <mergeCell ref="T5:U5"/>
    <mergeCell ref="T6:U6"/>
  </mergeCells>
  <printOptions horizontalCentered="1" headings="1" gridLines="1"/>
  <pageMargins left="0.25" right="0.25" top="0.75" bottom="0.25" header="0.3" footer="0.3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6"/>
  <sheetViews>
    <sheetView zoomScale="90" zoomScaleNormal="90" workbookViewId="0">
      <selection activeCell="V35" sqref="V35"/>
    </sheetView>
  </sheetViews>
  <sheetFormatPr defaultRowHeight="33.950000000000003" customHeight="1" x14ac:dyDescent="0.25"/>
  <cols>
    <col min="1" max="5" width="7.7109375" style="8" customWidth="1"/>
    <col min="6" max="8" width="7.7109375" style="7" customWidth="1"/>
    <col min="9" max="22" width="7.7109375" style="8" customWidth="1"/>
    <col min="23" max="23" width="11.140625" style="8" customWidth="1"/>
    <col min="24" max="16384" width="9.140625" style="8"/>
  </cols>
  <sheetData>
    <row r="1" spans="1:24" s="9" customFormat="1" ht="33.950000000000003" customHeight="1" thickBot="1" x14ac:dyDescent="0.3">
      <c r="A1" s="286" t="str">
        <f>PRINT!A1</f>
        <v>Olde Sycamore 06/17/2021</v>
      </c>
      <c r="B1" s="286"/>
      <c r="C1" s="286"/>
      <c r="D1" s="287"/>
      <c r="E1" s="31"/>
      <c r="F1" s="28"/>
      <c r="G1" s="28"/>
      <c r="H1" s="28"/>
      <c r="I1" s="32"/>
      <c r="J1" s="32"/>
      <c r="K1" s="33"/>
      <c r="L1" s="92" t="s">
        <v>44</v>
      </c>
      <c r="M1" s="281">
        <v>240</v>
      </c>
      <c r="N1" s="282"/>
      <c r="O1" s="34"/>
      <c r="P1" s="92" t="s">
        <v>43</v>
      </c>
      <c r="Q1" s="279">
        <v>9</v>
      </c>
      <c r="R1" s="280"/>
      <c r="S1" s="35"/>
      <c r="T1" s="92" t="s">
        <v>45</v>
      </c>
      <c r="U1" s="281">
        <v>26</v>
      </c>
      <c r="V1" s="282"/>
    </row>
    <row r="2" spans="1:24" s="9" customFormat="1" ht="33.950000000000003" customHeight="1" x14ac:dyDescent="0.25">
      <c r="A2" s="283"/>
      <c r="B2" s="283"/>
      <c r="C2" s="283"/>
      <c r="D2" s="284"/>
      <c r="E2" s="79"/>
      <c r="F2" s="81"/>
      <c r="G2" s="81"/>
      <c r="H2" s="81"/>
      <c r="I2" s="81"/>
      <c r="J2" s="12"/>
      <c r="S2" s="13"/>
      <c r="U2" s="13"/>
    </row>
    <row r="3" spans="1:24" s="9" customFormat="1" ht="33.950000000000003" customHeight="1" x14ac:dyDescent="0.25">
      <c r="A3" s="285"/>
      <c r="B3" s="285"/>
      <c r="C3" s="285"/>
      <c r="D3" s="285"/>
      <c r="E3" s="164">
        <v>1</v>
      </c>
      <c r="F3" s="164">
        <v>2</v>
      </c>
      <c r="G3" s="164">
        <v>3</v>
      </c>
      <c r="H3" s="164">
        <v>4</v>
      </c>
      <c r="I3" s="164">
        <v>5</v>
      </c>
      <c r="J3" s="165">
        <v>6</v>
      </c>
      <c r="K3" s="164">
        <v>7</v>
      </c>
      <c r="L3" s="164">
        <v>8</v>
      </c>
      <c r="M3" s="164">
        <v>9</v>
      </c>
      <c r="N3" s="164">
        <v>10</v>
      </c>
      <c r="O3" s="164">
        <v>11</v>
      </c>
      <c r="P3" s="164">
        <v>12</v>
      </c>
      <c r="Q3" s="164">
        <v>13</v>
      </c>
      <c r="R3" s="164">
        <v>14</v>
      </c>
      <c r="S3" s="164">
        <v>15</v>
      </c>
      <c r="T3" s="164">
        <v>16</v>
      </c>
      <c r="U3" s="164">
        <v>17</v>
      </c>
      <c r="V3" s="164">
        <v>18</v>
      </c>
      <c r="W3"/>
    </row>
    <row r="4" spans="1:24" s="9" customFormat="1" ht="33.950000000000003" customHeight="1" x14ac:dyDescent="0.25">
      <c r="A4" s="91"/>
      <c r="B4" s="91"/>
      <c r="C4" s="292" t="s">
        <v>268</v>
      </c>
      <c r="D4" s="292"/>
      <c r="E4" s="166">
        <v>11</v>
      </c>
      <c r="F4" s="166">
        <v>13</v>
      </c>
      <c r="G4" s="166">
        <v>5</v>
      </c>
      <c r="H4" s="166">
        <v>7</v>
      </c>
      <c r="I4" s="166">
        <v>15</v>
      </c>
      <c r="J4" s="166">
        <v>17</v>
      </c>
      <c r="K4" s="166">
        <v>9</v>
      </c>
      <c r="L4" s="166">
        <v>3</v>
      </c>
      <c r="M4" s="166">
        <v>1</v>
      </c>
      <c r="N4" s="166">
        <v>4</v>
      </c>
      <c r="O4" s="166">
        <v>18</v>
      </c>
      <c r="P4" s="166">
        <v>8</v>
      </c>
      <c r="Q4" s="166">
        <v>12</v>
      </c>
      <c r="R4" s="166">
        <v>10</v>
      </c>
      <c r="S4" s="166">
        <v>2</v>
      </c>
      <c r="T4" s="166">
        <v>14</v>
      </c>
      <c r="U4" s="166">
        <v>16</v>
      </c>
      <c r="V4" s="166">
        <v>6</v>
      </c>
      <c r="W4"/>
    </row>
    <row r="5" spans="1:24" s="9" customFormat="1" ht="33.950000000000003" customHeight="1" x14ac:dyDescent="0.25">
      <c r="A5" s="91"/>
      <c r="B5" s="91"/>
      <c r="C5" s="293" t="s">
        <v>266</v>
      </c>
      <c r="D5" s="293"/>
      <c r="E5" s="167">
        <v>5</v>
      </c>
      <c r="F5" s="167">
        <v>4</v>
      </c>
      <c r="G5" s="167">
        <v>4</v>
      </c>
      <c r="H5" s="167">
        <v>3</v>
      </c>
      <c r="I5" s="167">
        <v>4</v>
      </c>
      <c r="J5" s="167">
        <v>3</v>
      </c>
      <c r="K5" s="167">
        <v>5</v>
      </c>
      <c r="L5" s="167">
        <v>4</v>
      </c>
      <c r="M5" s="167">
        <v>4</v>
      </c>
      <c r="N5" s="167">
        <v>4</v>
      </c>
      <c r="O5" s="167">
        <v>4</v>
      </c>
      <c r="P5" s="167">
        <v>5</v>
      </c>
      <c r="Q5" s="167">
        <v>4</v>
      </c>
      <c r="R5" s="167">
        <v>3</v>
      </c>
      <c r="S5" s="167">
        <v>4</v>
      </c>
      <c r="T5" s="167">
        <v>4</v>
      </c>
      <c r="U5" s="167">
        <v>3</v>
      </c>
      <c r="V5" s="167">
        <v>5</v>
      </c>
      <c r="W5" s="113">
        <f>SUM(E5:V5)</f>
        <v>72</v>
      </c>
    </row>
    <row r="6" spans="1:24" s="83" customFormat="1" ht="33.950000000000003" customHeight="1" thickBot="1" x14ac:dyDescent="0.3">
      <c r="A6" s="107" t="s">
        <v>35</v>
      </c>
      <c r="B6" s="106"/>
      <c r="C6" s="106"/>
      <c r="D6" s="110" t="s">
        <v>268</v>
      </c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90" t="s">
        <v>267</v>
      </c>
      <c r="X6" s="90" t="s">
        <v>276</v>
      </c>
    </row>
    <row r="7" spans="1:24" s="9" customFormat="1" ht="33.950000000000003" customHeight="1" thickBot="1" x14ac:dyDescent="0.3">
      <c r="A7" s="290" t="str">
        <f>PRINT!F3</f>
        <v>Chris Quinn</v>
      </c>
      <c r="B7" s="291"/>
      <c r="C7" s="291"/>
      <c r="D7" s="158">
        <f>PRINT!J3</f>
        <v>6</v>
      </c>
      <c r="E7" s="159">
        <v>6</v>
      </c>
      <c r="F7" s="159">
        <v>3</v>
      </c>
      <c r="G7" s="160">
        <v>5</v>
      </c>
      <c r="H7" s="161">
        <v>3</v>
      </c>
      <c r="I7" s="159">
        <v>5</v>
      </c>
      <c r="J7" s="160">
        <v>3</v>
      </c>
      <c r="K7" s="161">
        <v>5</v>
      </c>
      <c r="L7" s="159">
        <v>4</v>
      </c>
      <c r="M7" s="162">
        <v>5</v>
      </c>
      <c r="N7" s="163">
        <v>4</v>
      </c>
      <c r="O7" s="161">
        <v>4</v>
      </c>
      <c r="P7" s="160">
        <v>6</v>
      </c>
      <c r="Q7" s="161">
        <v>4</v>
      </c>
      <c r="R7" s="159">
        <v>3</v>
      </c>
      <c r="S7" s="160">
        <v>5</v>
      </c>
      <c r="T7" s="161">
        <v>5</v>
      </c>
      <c r="U7" s="161">
        <v>3</v>
      </c>
      <c r="V7" s="162">
        <v>4</v>
      </c>
      <c r="W7" s="46">
        <f>SUM(E7:V7)</f>
        <v>77</v>
      </c>
      <c r="X7" s="115">
        <f>IF(D7&gt;=$E$4,E7,IF(E7=$E$5+3,E7-1,E7))+IF(D7&gt;=$F$4,F7,IF(F7=$F$5+3,F7-1,F7))+IF(D7&gt;=$G$4,G7,IF(G7=$G$5+3,G7-1,G7))+IF(D7&gt;=$H$4,H7,IF(H7=$H$5+3,H7-1,H7))+IF(D7&gt;=$I$4,I7,IF(I7=$I$5+3,I7-1,I7))+IF(D7&gt;=$J$4,J7,IF(J7=$J$5+3,J7-1,J7))+IF(D7&gt;=$K$4,K7,IF(K7=$K$5+3,K7-1,K7))+IF(D7&gt;=$L$4,L7,IF(L7=$L$5+3,L7-1,L7))+IF(D7&gt;=$M$4,M7,IF(M7=$M$5+3,M7-1,M7))+IF(D7&gt;=$N$4,N7,IF(N7=$N$5+3,N7-1,N7))+IF(D7&gt;=$O$4,O7,IF(O7=$O$5+3,O7-1,O7))+IF(D7&gt;=$P$4,P7,IF(P7=$P$5+3,P7-1,P7))+IF(D7&gt;=$Q$4,Q7,IF(Q7=$Q$5+3,Q7-1,Q7))+IF(D7&gt;=$R$4,R7,IF(R7=$R$5+3,R7-1,R7))+IF(D7&gt;=$S$4,S7,IF(S7=$S$5+3,S7-1,S7))+IF(D7&gt;=$T$4,T7,IF(T7=$T$5+3,T7-1,T7))+IF(D7&gt;=$U$4,U7,IF(U7=$U$5+3,U7-1,U7))+IF(D7&gt;=$V$4,V7,IF(V7=$V$5+3,V7-1,V7))</f>
        <v>77</v>
      </c>
    </row>
    <row r="8" spans="1:24" s="9" customFormat="1" ht="33.950000000000003" customHeight="1" thickBot="1" x14ac:dyDescent="0.3">
      <c r="A8" s="290" t="str">
        <f>PRINT!F4</f>
        <v>Tom Mathis</v>
      </c>
      <c r="B8" s="291"/>
      <c r="C8" s="291"/>
      <c r="D8" s="158">
        <f>PRINT!J4</f>
        <v>1</v>
      </c>
      <c r="E8" s="159">
        <v>4</v>
      </c>
      <c r="F8" s="159">
        <v>5</v>
      </c>
      <c r="G8" s="160">
        <v>6</v>
      </c>
      <c r="H8" s="161">
        <v>5</v>
      </c>
      <c r="I8" s="159">
        <v>4</v>
      </c>
      <c r="J8" s="160">
        <v>3</v>
      </c>
      <c r="K8" s="161">
        <v>4</v>
      </c>
      <c r="L8" s="159">
        <v>5</v>
      </c>
      <c r="M8" s="162">
        <v>4</v>
      </c>
      <c r="N8" s="163">
        <v>4</v>
      </c>
      <c r="O8" s="161">
        <v>3</v>
      </c>
      <c r="P8" s="160">
        <v>5</v>
      </c>
      <c r="Q8" s="161">
        <v>4</v>
      </c>
      <c r="R8" s="159">
        <v>4</v>
      </c>
      <c r="S8" s="160">
        <v>4</v>
      </c>
      <c r="T8" s="161">
        <v>4</v>
      </c>
      <c r="U8" s="161">
        <v>3</v>
      </c>
      <c r="V8" s="162">
        <v>6</v>
      </c>
      <c r="W8" s="46">
        <f t="shared" ref="W8:W34" si="0">SUM(E8:V8)</f>
        <v>77</v>
      </c>
      <c r="X8" s="115">
        <f>IF(D8&gt;=$E$4,E8,IF(E8=$E$5+3,E8-1,E8))+IF(D8&gt;=$F$4,F8,IF(F8=$F$5+3,F8-1,F8))+IF(D8&gt;=$G$4,G8,IF(G8=$G$5+3,G8-1,G8))+IF(D8&gt;=$H$4,H8,IF(H8=$H$5+3,H8-1,H8))+IF(D8&gt;=$I$4,I8,IF(I8=$I$5+3,I8-1,I8))+IF(D8&gt;=$J$4,J8,IF(J8=$J$5+3,J8-1,J8))+IF(D8&gt;=$K$4,K8,IF(K8=$K$5+3,K8-1,K8))+IF(D8&gt;=$L$4,L8,IF(L8=$L$5+3,L8-1,L8))+IF(D8&gt;=$M$4,M8,IF(M8=$M$5+3,M8-1,M8))+IF(D8&gt;=$N$4,N8,IF(N8=$N$5+3,N8-1,N8))+IF(D8&gt;=$O$4,O8,IF(O8=$O$5+3,O8-1,O8))+IF(D8&gt;=$P$4,P8,IF(P8=$P$5+3,P8-1,P8))+IF(D8&gt;=$Q$4,Q8,IF(Q8=$Q$5+3,Q8-1,Q8))+IF(D8&gt;=$R$4,R8,IF(R8=$R$5+3,R8-1,R8))+IF(D8&gt;=$S$4,S8,IF(S8=$S$5+3,S8-1,S8))+IF(D8&gt;=$T$4,T8,IF(T8=$T$5+3,T8-1,T8))+IF(D8&gt;=$U$4,U8,IF(U8=$U$5+3,U8-1,U8))+IF(D8&gt;=$V$4,V8,IF(V8=$V$5+3,V8-1,V8))</f>
        <v>77</v>
      </c>
    </row>
    <row r="9" spans="1:24" s="9" customFormat="1" ht="33.950000000000003" customHeight="1" thickBot="1" x14ac:dyDescent="0.3">
      <c r="A9" s="290" t="str">
        <f>PRINT!F5</f>
        <v>Chris Linville</v>
      </c>
      <c r="B9" s="291"/>
      <c r="C9" s="291"/>
      <c r="D9" s="158">
        <f>PRINT!J5</f>
        <v>7</v>
      </c>
      <c r="E9" s="159">
        <v>6</v>
      </c>
      <c r="F9" s="159">
        <v>5</v>
      </c>
      <c r="G9" s="160">
        <v>5</v>
      </c>
      <c r="H9" s="161">
        <v>3</v>
      </c>
      <c r="I9" s="159">
        <v>5</v>
      </c>
      <c r="J9" s="160">
        <v>3</v>
      </c>
      <c r="K9" s="161">
        <v>5</v>
      </c>
      <c r="L9" s="159">
        <v>4</v>
      </c>
      <c r="M9" s="162">
        <v>6</v>
      </c>
      <c r="N9" s="163">
        <v>4</v>
      </c>
      <c r="O9" s="161">
        <v>4</v>
      </c>
      <c r="P9" s="160">
        <v>6</v>
      </c>
      <c r="Q9" s="161">
        <v>5</v>
      </c>
      <c r="R9" s="159">
        <v>3</v>
      </c>
      <c r="S9" s="160">
        <v>5</v>
      </c>
      <c r="T9" s="161">
        <v>4</v>
      </c>
      <c r="U9" s="161">
        <v>4</v>
      </c>
      <c r="V9" s="162">
        <v>5</v>
      </c>
      <c r="W9" s="46">
        <f t="shared" si="0"/>
        <v>82</v>
      </c>
      <c r="X9" s="115">
        <f t="shared" ref="X9:X46" si="1">IF(D9&gt;=$E$4,E9,IF(E9=$E$5+3,E9-1,E9))+IF(D9&gt;=$F$4,F9,IF(F9=$F$5+3,F9-1,F9))+IF(D9&gt;=$G$4,G9,IF(G9=$G$5+3,G9-1,G9))+IF(D9&gt;=$H$4,H9,IF(H9=$H$5+3,H9-1,H9))+IF(D9&gt;=$I$4,I9,IF(I9=$I$5+3,I9-1,I9))+IF(D9&gt;=$J$4,J9,IF(J9=$J$5+3,J9-1,J9))+IF(D9&gt;=$K$4,K9,IF(K9=$K$5+3,K9-1,K9))+IF(D9&gt;=$L$4,L9,IF(L9=$L$5+3,L9-1,L9))+IF(D9&gt;=$M$4,M9,IF(M9=$M$5+3,M9-1,M9))+IF(D9&gt;=$N$4,N9,IF(N9=$N$5+3,N9-1,N9))+IF(D9&gt;=$O$4,O9,IF(O9=$O$5+3,O9-1,O9))+IF(D9&gt;=$P$4,P9,IF(P9=$P$5+3,P9-1,P9))+IF(D9&gt;=$Q$4,Q9,IF(Q9=$Q$5+3,Q9-1,Q9))+IF(D9&gt;=$R$4,R9,IF(R9=$R$5+3,R9-1,R9))+IF(D9&gt;=$S$4,S9,IF(S9=$S$5+3,S9-1,S9))+IF(D9&gt;=$T$4,T9,IF(T9=$T$5+3,T9-1,T9))+IF(D9&gt;=$U$4,U9,IF(U9=$U$5+3,U9-1,U9))+IF(D9&gt;=$V$4,V9,IF(V9=$V$5+3,V9-1,V9))</f>
        <v>82</v>
      </c>
    </row>
    <row r="10" spans="1:24" s="9" customFormat="1" ht="33.950000000000003" customHeight="1" thickBot="1" x14ac:dyDescent="0.3">
      <c r="A10" s="290" t="str">
        <f>PRINT!F6</f>
        <v>Bob Freeburn (SS)</v>
      </c>
      <c r="B10" s="291"/>
      <c r="C10" s="291"/>
      <c r="D10" s="158">
        <f>PRINT!J6</f>
        <v>8</v>
      </c>
      <c r="E10" s="159">
        <v>5</v>
      </c>
      <c r="F10" s="159">
        <v>4</v>
      </c>
      <c r="G10" s="160">
        <v>4</v>
      </c>
      <c r="H10" s="161">
        <v>3</v>
      </c>
      <c r="I10" s="159">
        <v>5</v>
      </c>
      <c r="J10" s="160">
        <v>2</v>
      </c>
      <c r="K10" s="161">
        <v>5</v>
      </c>
      <c r="L10" s="159">
        <v>4</v>
      </c>
      <c r="M10" s="162">
        <v>4</v>
      </c>
      <c r="N10" s="163">
        <v>5</v>
      </c>
      <c r="O10" s="161">
        <v>4</v>
      </c>
      <c r="P10" s="160">
        <v>7</v>
      </c>
      <c r="Q10" s="161">
        <v>5</v>
      </c>
      <c r="R10" s="159">
        <v>3</v>
      </c>
      <c r="S10" s="160">
        <v>5</v>
      </c>
      <c r="T10" s="161">
        <v>5</v>
      </c>
      <c r="U10" s="161">
        <v>4</v>
      </c>
      <c r="V10" s="162">
        <v>5</v>
      </c>
      <c r="W10" s="46">
        <f t="shared" si="0"/>
        <v>79</v>
      </c>
      <c r="X10" s="115">
        <f t="shared" si="1"/>
        <v>79</v>
      </c>
    </row>
    <row r="11" spans="1:24" s="9" customFormat="1" ht="33.950000000000003" customHeight="1" thickBot="1" x14ac:dyDescent="0.3">
      <c r="A11" s="290" t="str">
        <f>PRINT!F7</f>
        <v>David Ridgeway</v>
      </c>
      <c r="B11" s="291"/>
      <c r="C11" s="291"/>
      <c r="D11" s="158">
        <f>PRINT!J7</f>
        <v>6</v>
      </c>
      <c r="E11" s="159">
        <v>6</v>
      </c>
      <c r="F11" s="159">
        <v>4</v>
      </c>
      <c r="G11" s="160">
        <v>7</v>
      </c>
      <c r="H11" s="161">
        <v>3</v>
      </c>
      <c r="I11" s="159">
        <v>4</v>
      </c>
      <c r="J11" s="160">
        <v>3</v>
      </c>
      <c r="K11" s="161">
        <v>5</v>
      </c>
      <c r="L11" s="159">
        <v>6</v>
      </c>
      <c r="M11" s="162">
        <v>4</v>
      </c>
      <c r="N11" s="163">
        <v>4</v>
      </c>
      <c r="O11" s="161">
        <v>4</v>
      </c>
      <c r="P11" s="160">
        <v>7</v>
      </c>
      <c r="Q11" s="161">
        <v>5</v>
      </c>
      <c r="R11" s="159">
        <v>3</v>
      </c>
      <c r="S11" s="160">
        <v>5</v>
      </c>
      <c r="T11" s="161">
        <v>5</v>
      </c>
      <c r="U11" s="161">
        <v>4</v>
      </c>
      <c r="V11" s="162">
        <v>6</v>
      </c>
      <c r="W11" s="46">
        <f t="shared" si="0"/>
        <v>85</v>
      </c>
      <c r="X11" s="115">
        <f t="shared" si="1"/>
        <v>85</v>
      </c>
    </row>
    <row r="12" spans="1:24" s="9" customFormat="1" ht="33.950000000000003" customHeight="1" thickBot="1" x14ac:dyDescent="0.3">
      <c r="A12" s="290" t="str">
        <f>PRINT!F8</f>
        <v>Jeff Minemier </v>
      </c>
      <c r="B12" s="291"/>
      <c r="C12" s="291"/>
      <c r="D12" s="158">
        <f>PRINT!J8</f>
        <v>8</v>
      </c>
      <c r="E12" s="159">
        <v>5</v>
      </c>
      <c r="F12" s="159">
        <v>5</v>
      </c>
      <c r="G12" s="160">
        <v>5</v>
      </c>
      <c r="H12" s="161">
        <v>4</v>
      </c>
      <c r="I12" s="159">
        <v>4</v>
      </c>
      <c r="J12" s="160">
        <v>3</v>
      </c>
      <c r="K12" s="161">
        <v>6</v>
      </c>
      <c r="L12" s="159">
        <v>4</v>
      </c>
      <c r="M12" s="162">
        <v>6</v>
      </c>
      <c r="N12" s="163">
        <v>4</v>
      </c>
      <c r="O12" s="161">
        <v>5</v>
      </c>
      <c r="P12" s="160">
        <v>5</v>
      </c>
      <c r="Q12" s="161">
        <v>3</v>
      </c>
      <c r="R12" s="159">
        <v>4</v>
      </c>
      <c r="S12" s="160">
        <v>4</v>
      </c>
      <c r="T12" s="161">
        <v>6</v>
      </c>
      <c r="U12" s="161">
        <v>4</v>
      </c>
      <c r="V12" s="162">
        <v>6</v>
      </c>
      <c r="W12" s="46">
        <f t="shared" si="0"/>
        <v>83</v>
      </c>
      <c r="X12" s="115">
        <f t="shared" si="1"/>
        <v>83</v>
      </c>
    </row>
    <row r="13" spans="1:24" s="9" customFormat="1" ht="33.950000000000003" customHeight="1" thickBot="1" x14ac:dyDescent="0.3">
      <c r="A13" s="290">
        <f>PRINT!F9</f>
        <v>0</v>
      </c>
      <c r="B13" s="291"/>
      <c r="C13" s="291"/>
      <c r="D13" s="158">
        <f>PRINT!J9</f>
        <v>0</v>
      </c>
      <c r="E13" s="159">
        <v>1</v>
      </c>
      <c r="F13" s="159">
        <v>2</v>
      </c>
      <c r="G13" s="160">
        <v>3</v>
      </c>
      <c r="H13" s="161">
        <v>4</v>
      </c>
      <c r="I13" s="159">
        <v>5</v>
      </c>
      <c r="J13" s="160">
        <v>6</v>
      </c>
      <c r="K13" s="161">
        <v>7</v>
      </c>
      <c r="L13" s="159">
        <v>8</v>
      </c>
      <c r="M13" s="162">
        <v>9</v>
      </c>
      <c r="N13" s="163">
        <v>10</v>
      </c>
      <c r="O13" s="161">
        <v>11</v>
      </c>
      <c r="P13" s="160">
        <v>12</v>
      </c>
      <c r="Q13" s="161">
        <v>13</v>
      </c>
      <c r="R13" s="159">
        <v>14</v>
      </c>
      <c r="S13" s="160">
        <v>15</v>
      </c>
      <c r="T13" s="161">
        <v>16</v>
      </c>
      <c r="U13" s="161">
        <v>17</v>
      </c>
      <c r="V13" s="162">
        <v>18</v>
      </c>
      <c r="W13" s="46">
        <f t="shared" si="0"/>
        <v>171</v>
      </c>
      <c r="X13" s="115">
        <f t="shared" si="1"/>
        <v>170</v>
      </c>
    </row>
    <row r="14" spans="1:24" s="9" customFormat="1" ht="33.950000000000003" customHeight="1" thickBot="1" x14ac:dyDescent="0.3">
      <c r="A14" s="290" t="str">
        <f>PRINT!F10</f>
        <v>Bruce Heath (S)</v>
      </c>
      <c r="B14" s="291"/>
      <c r="C14" s="291"/>
      <c r="D14" s="158">
        <f>PRINT!J10</f>
        <v>6</v>
      </c>
      <c r="E14" s="159">
        <v>6</v>
      </c>
      <c r="F14" s="159">
        <v>5</v>
      </c>
      <c r="G14" s="160">
        <v>4</v>
      </c>
      <c r="H14" s="161">
        <v>3</v>
      </c>
      <c r="I14" s="159">
        <v>4</v>
      </c>
      <c r="J14" s="160">
        <v>3</v>
      </c>
      <c r="K14" s="161">
        <v>6</v>
      </c>
      <c r="L14" s="159">
        <v>5</v>
      </c>
      <c r="M14" s="162">
        <v>4</v>
      </c>
      <c r="N14" s="163">
        <v>5</v>
      </c>
      <c r="O14" s="161">
        <v>4</v>
      </c>
      <c r="P14" s="160">
        <v>5</v>
      </c>
      <c r="Q14" s="161">
        <v>4</v>
      </c>
      <c r="R14" s="159">
        <v>3</v>
      </c>
      <c r="S14" s="160">
        <v>5</v>
      </c>
      <c r="T14" s="161">
        <v>5</v>
      </c>
      <c r="U14" s="161">
        <v>3</v>
      </c>
      <c r="V14" s="162">
        <v>6</v>
      </c>
      <c r="W14" s="46">
        <f t="shared" si="0"/>
        <v>80</v>
      </c>
      <c r="X14" s="115">
        <f t="shared" si="1"/>
        <v>80</v>
      </c>
    </row>
    <row r="15" spans="1:24" s="9" customFormat="1" ht="33.950000000000003" customHeight="1" thickBot="1" x14ac:dyDescent="0.3">
      <c r="A15" s="290" t="str">
        <f>PRINT!F11</f>
        <v>Mike Shinder (S)R</v>
      </c>
      <c r="B15" s="291"/>
      <c r="C15" s="291"/>
      <c r="D15" s="158">
        <f>PRINT!J11</f>
        <v>20</v>
      </c>
      <c r="E15" s="159">
        <v>5</v>
      </c>
      <c r="F15" s="159">
        <v>4</v>
      </c>
      <c r="G15" s="160">
        <v>4</v>
      </c>
      <c r="H15" s="161">
        <v>3</v>
      </c>
      <c r="I15" s="159">
        <v>5</v>
      </c>
      <c r="J15" s="160">
        <v>4</v>
      </c>
      <c r="K15" s="161">
        <v>7</v>
      </c>
      <c r="L15" s="159">
        <v>5</v>
      </c>
      <c r="M15" s="162">
        <v>5</v>
      </c>
      <c r="N15" s="163">
        <v>5</v>
      </c>
      <c r="O15" s="161">
        <v>5</v>
      </c>
      <c r="P15" s="160">
        <v>7</v>
      </c>
      <c r="Q15" s="161">
        <v>4</v>
      </c>
      <c r="R15" s="159">
        <v>3</v>
      </c>
      <c r="S15" s="160">
        <v>6</v>
      </c>
      <c r="T15" s="161">
        <v>4</v>
      </c>
      <c r="U15" s="161">
        <v>4</v>
      </c>
      <c r="V15" s="162">
        <v>6</v>
      </c>
      <c r="W15" s="46">
        <f t="shared" si="0"/>
        <v>86</v>
      </c>
      <c r="X15" s="115">
        <f t="shared" si="1"/>
        <v>86</v>
      </c>
    </row>
    <row r="16" spans="1:24" s="9" customFormat="1" ht="33.950000000000003" customHeight="1" thickBot="1" x14ac:dyDescent="0.3">
      <c r="A16" s="290" t="str">
        <f>PRINT!F12</f>
        <v>Hayes Jones (SS) S</v>
      </c>
      <c r="B16" s="291"/>
      <c r="C16" s="291"/>
      <c r="D16" s="158">
        <f>PRINT!J12</f>
        <v>18</v>
      </c>
      <c r="E16" s="159">
        <v>8</v>
      </c>
      <c r="F16" s="159">
        <v>5</v>
      </c>
      <c r="G16" s="160">
        <v>6</v>
      </c>
      <c r="H16" s="161">
        <v>6</v>
      </c>
      <c r="I16" s="159">
        <v>6</v>
      </c>
      <c r="J16" s="160">
        <v>3</v>
      </c>
      <c r="K16" s="161">
        <v>8</v>
      </c>
      <c r="L16" s="159">
        <v>5</v>
      </c>
      <c r="M16" s="162">
        <v>7</v>
      </c>
      <c r="N16" s="163">
        <v>5</v>
      </c>
      <c r="O16" s="161">
        <v>5</v>
      </c>
      <c r="P16" s="160">
        <v>5</v>
      </c>
      <c r="Q16" s="161">
        <v>5</v>
      </c>
      <c r="R16" s="159">
        <v>4</v>
      </c>
      <c r="S16" s="160">
        <v>5</v>
      </c>
      <c r="T16" s="161">
        <v>5</v>
      </c>
      <c r="U16" s="161">
        <v>3</v>
      </c>
      <c r="V16" s="162">
        <v>6</v>
      </c>
      <c r="W16" s="46">
        <f t="shared" si="0"/>
        <v>97</v>
      </c>
      <c r="X16" s="115">
        <f t="shared" si="1"/>
        <v>97</v>
      </c>
    </row>
    <row r="17" spans="1:24" s="9" customFormat="1" ht="33.950000000000003" customHeight="1" thickBot="1" x14ac:dyDescent="0.3">
      <c r="A17" s="290" t="str">
        <f>PRINT!F13</f>
        <v>Dave Trout (SS) </v>
      </c>
      <c r="B17" s="291"/>
      <c r="C17" s="291"/>
      <c r="D17" s="158">
        <f>PRINT!J13</f>
        <v>19</v>
      </c>
      <c r="E17" s="159">
        <v>6</v>
      </c>
      <c r="F17" s="159">
        <v>4</v>
      </c>
      <c r="G17" s="160">
        <v>4</v>
      </c>
      <c r="H17" s="161">
        <v>3</v>
      </c>
      <c r="I17" s="159">
        <v>7</v>
      </c>
      <c r="J17" s="160">
        <v>3</v>
      </c>
      <c r="K17" s="161">
        <v>6</v>
      </c>
      <c r="L17" s="159">
        <v>6</v>
      </c>
      <c r="M17" s="162">
        <v>6</v>
      </c>
      <c r="N17" s="163">
        <v>6</v>
      </c>
      <c r="O17" s="161">
        <v>3</v>
      </c>
      <c r="P17" s="160">
        <v>5</v>
      </c>
      <c r="Q17" s="161">
        <v>6</v>
      </c>
      <c r="R17" s="159">
        <v>3</v>
      </c>
      <c r="S17" s="160">
        <v>5</v>
      </c>
      <c r="T17" s="161">
        <v>5</v>
      </c>
      <c r="U17" s="161">
        <v>4</v>
      </c>
      <c r="V17" s="162">
        <v>7</v>
      </c>
      <c r="W17" s="46">
        <f t="shared" si="0"/>
        <v>89</v>
      </c>
      <c r="X17" s="115">
        <f t="shared" si="1"/>
        <v>89</v>
      </c>
    </row>
    <row r="18" spans="1:24" s="9" customFormat="1" ht="33.950000000000003" customHeight="1" thickBot="1" x14ac:dyDescent="0.3">
      <c r="A18" s="290" t="str">
        <f>PRINT!F14</f>
        <v>Michael Palazzolo (S)</v>
      </c>
      <c r="B18" s="291"/>
      <c r="C18" s="291"/>
      <c r="D18" s="158">
        <f>PRINT!J14</f>
        <v>16</v>
      </c>
      <c r="E18" s="159">
        <v>7</v>
      </c>
      <c r="F18" s="159">
        <v>5</v>
      </c>
      <c r="G18" s="160">
        <v>5</v>
      </c>
      <c r="H18" s="161">
        <v>6</v>
      </c>
      <c r="I18" s="159">
        <v>4</v>
      </c>
      <c r="J18" s="160">
        <v>4</v>
      </c>
      <c r="K18" s="161">
        <v>8</v>
      </c>
      <c r="L18" s="159">
        <v>5</v>
      </c>
      <c r="M18" s="162">
        <v>6</v>
      </c>
      <c r="N18" s="163">
        <v>5</v>
      </c>
      <c r="O18" s="161">
        <v>4</v>
      </c>
      <c r="P18" s="160">
        <v>5</v>
      </c>
      <c r="Q18" s="161">
        <v>5</v>
      </c>
      <c r="R18" s="159">
        <v>4</v>
      </c>
      <c r="S18" s="160">
        <v>4</v>
      </c>
      <c r="T18" s="161">
        <v>6</v>
      </c>
      <c r="U18" s="161">
        <v>6</v>
      </c>
      <c r="V18" s="162">
        <v>8</v>
      </c>
      <c r="W18" s="46">
        <f t="shared" si="0"/>
        <v>97</v>
      </c>
      <c r="X18" s="115">
        <f t="shared" si="1"/>
        <v>97</v>
      </c>
    </row>
    <row r="19" spans="1:24" s="9" customFormat="1" ht="33.950000000000003" customHeight="1" thickBot="1" x14ac:dyDescent="0.3">
      <c r="A19" s="290" t="str">
        <f>PRINT!F15</f>
        <v>Jay Baitz (S)</v>
      </c>
      <c r="B19" s="291"/>
      <c r="C19" s="291"/>
      <c r="D19" s="158">
        <f>PRINT!J15</f>
        <v>5</v>
      </c>
      <c r="E19" s="159">
        <v>5</v>
      </c>
      <c r="F19" s="159">
        <v>4</v>
      </c>
      <c r="G19" s="160">
        <v>6</v>
      </c>
      <c r="H19" s="161">
        <v>4</v>
      </c>
      <c r="I19" s="159">
        <v>6</v>
      </c>
      <c r="J19" s="160">
        <v>2</v>
      </c>
      <c r="K19" s="161">
        <v>6</v>
      </c>
      <c r="L19" s="159">
        <v>5</v>
      </c>
      <c r="M19" s="162">
        <v>5</v>
      </c>
      <c r="N19" s="163">
        <v>4</v>
      </c>
      <c r="O19" s="161">
        <v>4</v>
      </c>
      <c r="P19" s="160">
        <v>6</v>
      </c>
      <c r="Q19" s="161">
        <v>5</v>
      </c>
      <c r="R19" s="159">
        <v>4</v>
      </c>
      <c r="S19" s="160">
        <v>4</v>
      </c>
      <c r="T19" s="161">
        <v>4</v>
      </c>
      <c r="U19" s="161">
        <v>3</v>
      </c>
      <c r="V19" s="162">
        <v>5</v>
      </c>
      <c r="W19" s="46">
        <f t="shared" si="0"/>
        <v>82</v>
      </c>
      <c r="X19" s="115">
        <f t="shared" si="1"/>
        <v>82</v>
      </c>
    </row>
    <row r="20" spans="1:24" s="9" customFormat="1" ht="33.950000000000003" customHeight="1" thickBot="1" x14ac:dyDescent="0.3">
      <c r="A20" s="290" t="str">
        <f>PRINT!F16</f>
        <v>Steve Klausman (SS)S</v>
      </c>
      <c r="B20" s="291"/>
      <c r="C20" s="291"/>
      <c r="D20" s="158">
        <f>PRINT!J16</f>
        <v>1</v>
      </c>
      <c r="E20" s="159">
        <v>5</v>
      </c>
      <c r="F20" s="159">
        <v>4</v>
      </c>
      <c r="G20" s="160">
        <v>5</v>
      </c>
      <c r="H20" s="161">
        <v>4</v>
      </c>
      <c r="I20" s="159">
        <v>4</v>
      </c>
      <c r="J20" s="160">
        <v>3</v>
      </c>
      <c r="K20" s="161">
        <v>5</v>
      </c>
      <c r="L20" s="159">
        <v>4</v>
      </c>
      <c r="M20" s="162">
        <v>4</v>
      </c>
      <c r="N20" s="163">
        <v>4</v>
      </c>
      <c r="O20" s="161">
        <v>4</v>
      </c>
      <c r="P20" s="160">
        <v>5</v>
      </c>
      <c r="Q20" s="161">
        <v>5</v>
      </c>
      <c r="R20" s="159">
        <v>4</v>
      </c>
      <c r="S20" s="160">
        <v>5</v>
      </c>
      <c r="T20" s="161">
        <v>5</v>
      </c>
      <c r="U20" s="161">
        <v>3</v>
      </c>
      <c r="V20" s="162">
        <v>5</v>
      </c>
      <c r="W20" s="46">
        <f t="shared" si="0"/>
        <v>78</v>
      </c>
      <c r="X20" s="115">
        <f t="shared" si="1"/>
        <v>78</v>
      </c>
    </row>
    <row r="21" spans="1:24" s="9" customFormat="1" ht="33.950000000000003" customHeight="1" thickBot="1" x14ac:dyDescent="0.3">
      <c r="A21" s="290" t="str">
        <f>PRINT!F17</f>
        <v>donn kinzle(SS) S</v>
      </c>
      <c r="B21" s="291"/>
      <c r="C21" s="291"/>
      <c r="D21" s="158">
        <f>PRINT!J17</f>
        <v>15</v>
      </c>
      <c r="E21" s="159">
        <v>6</v>
      </c>
      <c r="F21" s="159">
        <v>5</v>
      </c>
      <c r="G21" s="160">
        <v>5</v>
      </c>
      <c r="H21" s="161">
        <v>3</v>
      </c>
      <c r="I21" s="159">
        <v>5</v>
      </c>
      <c r="J21" s="160">
        <v>3</v>
      </c>
      <c r="K21" s="161">
        <v>7</v>
      </c>
      <c r="L21" s="159">
        <v>5</v>
      </c>
      <c r="M21" s="162">
        <v>4</v>
      </c>
      <c r="N21" s="163">
        <v>5</v>
      </c>
      <c r="O21" s="161">
        <v>5</v>
      </c>
      <c r="P21" s="160">
        <v>8</v>
      </c>
      <c r="Q21" s="161">
        <v>5</v>
      </c>
      <c r="R21" s="159">
        <v>4</v>
      </c>
      <c r="S21" s="160">
        <v>4</v>
      </c>
      <c r="T21" s="161">
        <v>5</v>
      </c>
      <c r="U21" s="161">
        <v>5</v>
      </c>
      <c r="V21" s="162">
        <v>6</v>
      </c>
      <c r="W21" s="46">
        <f t="shared" si="0"/>
        <v>90</v>
      </c>
      <c r="X21" s="115">
        <f t="shared" si="1"/>
        <v>90</v>
      </c>
    </row>
    <row r="22" spans="1:24" s="9" customFormat="1" ht="33.950000000000003" customHeight="1" thickBot="1" x14ac:dyDescent="0.3">
      <c r="A22" s="290" t="str">
        <f>PRINT!F18</f>
        <v>Joel Evert (S)</v>
      </c>
      <c r="B22" s="291"/>
      <c r="C22" s="291"/>
      <c r="D22" s="158">
        <f>PRINT!J18</f>
        <v>22</v>
      </c>
      <c r="E22" s="159">
        <v>8</v>
      </c>
      <c r="F22" s="159">
        <v>7</v>
      </c>
      <c r="G22" s="160">
        <v>7</v>
      </c>
      <c r="H22" s="161">
        <v>4</v>
      </c>
      <c r="I22" s="159">
        <v>4</v>
      </c>
      <c r="J22" s="160">
        <v>3</v>
      </c>
      <c r="K22" s="161">
        <v>6</v>
      </c>
      <c r="L22" s="159">
        <v>4</v>
      </c>
      <c r="M22" s="162">
        <v>6</v>
      </c>
      <c r="N22" s="163">
        <v>4</v>
      </c>
      <c r="O22" s="161">
        <v>5</v>
      </c>
      <c r="P22" s="160">
        <v>7</v>
      </c>
      <c r="Q22" s="161">
        <v>5</v>
      </c>
      <c r="R22" s="159">
        <v>4</v>
      </c>
      <c r="S22" s="160">
        <v>5</v>
      </c>
      <c r="T22" s="161">
        <v>4</v>
      </c>
      <c r="U22" s="161">
        <v>4</v>
      </c>
      <c r="V22" s="162">
        <v>7</v>
      </c>
      <c r="W22" s="46">
        <f t="shared" si="0"/>
        <v>94</v>
      </c>
      <c r="X22" s="115">
        <f t="shared" si="1"/>
        <v>94</v>
      </c>
    </row>
    <row r="23" spans="1:24" s="9" customFormat="1" ht="33.950000000000003" customHeight="1" thickBot="1" x14ac:dyDescent="0.3">
      <c r="A23" s="290" t="str">
        <f>PRINT!F19</f>
        <v>Don Kilgo (SS) S</v>
      </c>
      <c r="B23" s="291"/>
      <c r="C23" s="291"/>
      <c r="D23" s="158">
        <f>PRINT!J19</f>
        <v>5</v>
      </c>
      <c r="E23" s="159">
        <v>5</v>
      </c>
      <c r="F23" s="159">
        <v>4</v>
      </c>
      <c r="G23" s="160">
        <v>5</v>
      </c>
      <c r="H23" s="161">
        <v>3</v>
      </c>
      <c r="I23" s="159">
        <v>4</v>
      </c>
      <c r="J23" s="160">
        <v>3</v>
      </c>
      <c r="K23" s="161">
        <v>6</v>
      </c>
      <c r="L23" s="159">
        <v>6</v>
      </c>
      <c r="M23" s="162">
        <v>4</v>
      </c>
      <c r="N23" s="163">
        <v>4</v>
      </c>
      <c r="O23" s="161">
        <v>5</v>
      </c>
      <c r="P23" s="160">
        <v>6</v>
      </c>
      <c r="Q23" s="161">
        <v>4</v>
      </c>
      <c r="R23" s="159">
        <v>4</v>
      </c>
      <c r="S23" s="160">
        <v>6</v>
      </c>
      <c r="T23" s="161">
        <v>4</v>
      </c>
      <c r="U23" s="161">
        <v>3</v>
      </c>
      <c r="V23" s="162">
        <v>5</v>
      </c>
      <c r="W23" s="46">
        <f t="shared" si="0"/>
        <v>81</v>
      </c>
      <c r="X23" s="115">
        <f t="shared" si="1"/>
        <v>81</v>
      </c>
    </row>
    <row r="24" spans="1:24" s="9" customFormat="1" ht="33.950000000000003" customHeight="1" thickBot="1" x14ac:dyDescent="0.3">
      <c r="A24" s="290" t="str">
        <f>PRINT!F20</f>
        <v>John Collier (SS)</v>
      </c>
      <c r="B24" s="291"/>
      <c r="C24" s="291"/>
      <c r="D24" s="158">
        <f>PRINT!J20</f>
        <v>12</v>
      </c>
      <c r="E24" s="159">
        <v>5</v>
      </c>
      <c r="F24" s="159">
        <v>6</v>
      </c>
      <c r="G24" s="160">
        <v>6</v>
      </c>
      <c r="H24" s="161">
        <v>4</v>
      </c>
      <c r="I24" s="159">
        <v>5</v>
      </c>
      <c r="J24" s="160">
        <v>4</v>
      </c>
      <c r="K24" s="161">
        <v>7</v>
      </c>
      <c r="L24" s="159">
        <v>6</v>
      </c>
      <c r="M24" s="162">
        <v>6</v>
      </c>
      <c r="N24" s="163">
        <v>4</v>
      </c>
      <c r="O24" s="161">
        <v>4</v>
      </c>
      <c r="P24" s="160">
        <v>7</v>
      </c>
      <c r="Q24" s="161">
        <v>4</v>
      </c>
      <c r="R24" s="159">
        <v>3</v>
      </c>
      <c r="S24" s="160">
        <v>5</v>
      </c>
      <c r="T24" s="161">
        <v>5</v>
      </c>
      <c r="U24" s="161">
        <v>3</v>
      </c>
      <c r="V24" s="162">
        <v>7</v>
      </c>
      <c r="W24" s="46">
        <f t="shared" si="0"/>
        <v>91</v>
      </c>
      <c r="X24" s="115">
        <f t="shared" si="1"/>
        <v>91</v>
      </c>
    </row>
    <row r="25" spans="1:24" s="9" customFormat="1" ht="33.950000000000003" customHeight="1" thickBot="1" x14ac:dyDescent="0.3">
      <c r="A25" s="290" t="str">
        <f>PRINT!F21</f>
        <v>Joe Meldrich (SS)</v>
      </c>
      <c r="B25" s="291"/>
      <c r="C25" s="291"/>
      <c r="D25" s="158">
        <f>PRINT!J21</f>
        <v>10</v>
      </c>
      <c r="E25" s="159">
        <v>5</v>
      </c>
      <c r="F25" s="159">
        <v>5</v>
      </c>
      <c r="G25" s="160">
        <v>5</v>
      </c>
      <c r="H25" s="161">
        <v>6</v>
      </c>
      <c r="I25" s="159">
        <v>4</v>
      </c>
      <c r="J25" s="160">
        <v>2</v>
      </c>
      <c r="K25" s="161">
        <v>5</v>
      </c>
      <c r="L25" s="159">
        <v>6</v>
      </c>
      <c r="M25" s="162">
        <v>5</v>
      </c>
      <c r="N25" s="163">
        <v>4</v>
      </c>
      <c r="O25" s="161">
        <v>5</v>
      </c>
      <c r="P25" s="160">
        <v>5</v>
      </c>
      <c r="Q25" s="161">
        <v>4</v>
      </c>
      <c r="R25" s="159">
        <v>4</v>
      </c>
      <c r="S25" s="160">
        <v>5</v>
      </c>
      <c r="T25" s="161">
        <v>5</v>
      </c>
      <c r="U25" s="161">
        <v>4</v>
      </c>
      <c r="V25" s="162">
        <v>6</v>
      </c>
      <c r="W25" s="46">
        <f t="shared" si="0"/>
        <v>85</v>
      </c>
      <c r="X25" s="115">
        <f t="shared" si="1"/>
        <v>85</v>
      </c>
    </row>
    <row r="26" spans="1:24" s="9" customFormat="1" ht="33.950000000000003" customHeight="1" thickBot="1" x14ac:dyDescent="0.3">
      <c r="A26" s="290" t="str">
        <f>PRINT!F22</f>
        <v>Mark Fangman (SS)</v>
      </c>
      <c r="B26" s="291"/>
      <c r="C26" s="291"/>
      <c r="D26" s="158">
        <f>PRINT!J22</f>
        <v>9</v>
      </c>
      <c r="E26" s="159">
        <v>6</v>
      </c>
      <c r="F26" s="159">
        <v>4</v>
      </c>
      <c r="G26" s="160">
        <v>5</v>
      </c>
      <c r="H26" s="161">
        <v>3</v>
      </c>
      <c r="I26" s="159">
        <v>5</v>
      </c>
      <c r="J26" s="160">
        <v>3</v>
      </c>
      <c r="K26" s="161">
        <v>5</v>
      </c>
      <c r="L26" s="159">
        <v>6</v>
      </c>
      <c r="M26" s="162">
        <v>4</v>
      </c>
      <c r="N26" s="163">
        <v>3</v>
      </c>
      <c r="O26" s="161">
        <v>4</v>
      </c>
      <c r="P26" s="160">
        <v>6</v>
      </c>
      <c r="Q26" s="161">
        <v>4</v>
      </c>
      <c r="R26" s="159">
        <v>4</v>
      </c>
      <c r="S26" s="160">
        <v>5</v>
      </c>
      <c r="T26" s="161">
        <v>3</v>
      </c>
      <c r="U26" s="161">
        <v>4</v>
      </c>
      <c r="V26" s="162">
        <v>5</v>
      </c>
      <c r="W26" s="46">
        <f t="shared" si="0"/>
        <v>79</v>
      </c>
      <c r="X26" s="115">
        <f t="shared" si="1"/>
        <v>79</v>
      </c>
    </row>
    <row r="27" spans="1:24" s="9" customFormat="1" ht="33.950000000000003" customHeight="1" thickBot="1" x14ac:dyDescent="0.3">
      <c r="A27" s="290" t="str">
        <f>PRINT!F23</f>
        <v>Ron Ressler (SS)S</v>
      </c>
      <c r="B27" s="291"/>
      <c r="C27" s="291"/>
      <c r="D27" s="158">
        <f>PRINT!J23</f>
        <v>12</v>
      </c>
      <c r="E27" s="159">
        <v>5</v>
      </c>
      <c r="F27" s="159">
        <v>6</v>
      </c>
      <c r="G27" s="160">
        <v>6</v>
      </c>
      <c r="H27" s="161">
        <v>3</v>
      </c>
      <c r="I27" s="159">
        <v>6</v>
      </c>
      <c r="J27" s="160">
        <v>4</v>
      </c>
      <c r="K27" s="161">
        <v>5</v>
      </c>
      <c r="L27" s="159">
        <v>4</v>
      </c>
      <c r="M27" s="162">
        <v>7</v>
      </c>
      <c r="N27" s="163">
        <v>6</v>
      </c>
      <c r="O27" s="161">
        <v>6</v>
      </c>
      <c r="P27" s="160">
        <v>7</v>
      </c>
      <c r="Q27" s="161">
        <v>5</v>
      </c>
      <c r="R27" s="159">
        <v>4</v>
      </c>
      <c r="S27" s="160">
        <v>4</v>
      </c>
      <c r="T27" s="161">
        <v>5</v>
      </c>
      <c r="U27" s="161">
        <v>4</v>
      </c>
      <c r="V27" s="162">
        <v>4</v>
      </c>
      <c r="W27" s="46">
        <f t="shared" si="0"/>
        <v>91</v>
      </c>
      <c r="X27" s="115">
        <f t="shared" si="1"/>
        <v>91</v>
      </c>
    </row>
    <row r="28" spans="1:24" s="9" customFormat="1" ht="33.950000000000003" customHeight="1" thickBot="1" x14ac:dyDescent="0.3">
      <c r="A28" s="290" t="str">
        <f>PRINT!F24</f>
        <v>Tom Basch (S)</v>
      </c>
      <c r="B28" s="291"/>
      <c r="C28" s="291"/>
      <c r="D28" s="158">
        <f>PRINT!J24</f>
        <v>19</v>
      </c>
      <c r="E28" s="159">
        <v>4</v>
      </c>
      <c r="F28" s="159">
        <v>7</v>
      </c>
      <c r="G28" s="160">
        <v>7</v>
      </c>
      <c r="H28" s="161">
        <v>5</v>
      </c>
      <c r="I28" s="159">
        <v>4</v>
      </c>
      <c r="J28" s="160">
        <v>3</v>
      </c>
      <c r="K28" s="161">
        <v>5</v>
      </c>
      <c r="L28" s="159">
        <v>7</v>
      </c>
      <c r="M28" s="162">
        <v>5</v>
      </c>
      <c r="N28" s="163">
        <v>4</v>
      </c>
      <c r="O28" s="161">
        <v>5</v>
      </c>
      <c r="P28" s="160">
        <v>6</v>
      </c>
      <c r="Q28" s="161">
        <v>6</v>
      </c>
      <c r="R28" s="159">
        <v>4</v>
      </c>
      <c r="S28" s="160">
        <v>5</v>
      </c>
      <c r="T28" s="161">
        <v>4</v>
      </c>
      <c r="U28" s="161">
        <v>3</v>
      </c>
      <c r="V28" s="162">
        <v>7</v>
      </c>
      <c r="W28" s="46">
        <f t="shared" si="0"/>
        <v>91</v>
      </c>
      <c r="X28" s="115">
        <f t="shared" si="1"/>
        <v>91</v>
      </c>
    </row>
    <row r="29" spans="1:24" s="9" customFormat="1" ht="33.950000000000003" customHeight="1" thickBot="1" x14ac:dyDescent="0.3">
      <c r="A29" s="290" t="str">
        <f>PRINT!F25</f>
        <v>Bruce Parrish (S)</v>
      </c>
      <c r="B29" s="291"/>
      <c r="C29" s="291"/>
      <c r="D29" s="158">
        <f>PRINT!J25</f>
        <v>2</v>
      </c>
      <c r="E29" s="159">
        <v>4</v>
      </c>
      <c r="F29" s="159">
        <v>6</v>
      </c>
      <c r="G29" s="160">
        <v>6</v>
      </c>
      <c r="H29" s="161">
        <v>3</v>
      </c>
      <c r="I29" s="159">
        <v>5</v>
      </c>
      <c r="J29" s="160">
        <v>3</v>
      </c>
      <c r="K29" s="161">
        <v>7</v>
      </c>
      <c r="L29" s="159">
        <v>4</v>
      </c>
      <c r="M29" s="162">
        <v>7</v>
      </c>
      <c r="N29" s="163">
        <v>4</v>
      </c>
      <c r="O29" s="161">
        <v>4</v>
      </c>
      <c r="P29" s="160">
        <v>5</v>
      </c>
      <c r="Q29" s="161">
        <v>4</v>
      </c>
      <c r="R29" s="159">
        <v>3</v>
      </c>
      <c r="S29" s="160">
        <v>4</v>
      </c>
      <c r="T29" s="161">
        <v>4</v>
      </c>
      <c r="U29" s="161">
        <v>2</v>
      </c>
      <c r="V29" s="162">
        <v>5</v>
      </c>
      <c r="W29" s="46">
        <f t="shared" si="0"/>
        <v>80</v>
      </c>
      <c r="X29" s="115">
        <f t="shared" si="1"/>
        <v>80</v>
      </c>
    </row>
    <row r="30" spans="1:24" s="9" customFormat="1" ht="33.950000000000003" customHeight="1" thickBot="1" x14ac:dyDescent="0.3">
      <c r="A30" s="290" t="str">
        <f>PRINT!F26</f>
        <v>Randy Weller (SS)</v>
      </c>
      <c r="B30" s="291"/>
      <c r="C30" s="291"/>
      <c r="D30" s="158">
        <f>PRINT!J26</f>
        <v>14</v>
      </c>
      <c r="E30" s="159">
        <v>6</v>
      </c>
      <c r="F30" s="159">
        <v>4</v>
      </c>
      <c r="G30" s="160">
        <v>5</v>
      </c>
      <c r="H30" s="161">
        <v>4</v>
      </c>
      <c r="I30" s="159">
        <v>5</v>
      </c>
      <c r="J30" s="160">
        <v>4</v>
      </c>
      <c r="K30" s="161">
        <v>5</v>
      </c>
      <c r="L30" s="159">
        <v>5</v>
      </c>
      <c r="M30" s="162">
        <v>4</v>
      </c>
      <c r="N30" s="163">
        <v>6</v>
      </c>
      <c r="O30" s="161">
        <v>5</v>
      </c>
      <c r="P30" s="160">
        <v>6</v>
      </c>
      <c r="Q30" s="161">
        <v>5</v>
      </c>
      <c r="R30" s="159">
        <v>3</v>
      </c>
      <c r="S30" s="160">
        <v>5</v>
      </c>
      <c r="T30" s="161">
        <v>4</v>
      </c>
      <c r="U30" s="161">
        <v>3</v>
      </c>
      <c r="V30" s="162">
        <v>5</v>
      </c>
      <c r="W30" s="46">
        <f t="shared" si="0"/>
        <v>84</v>
      </c>
      <c r="X30" s="115">
        <f t="shared" si="1"/>
        <v>84</v>
      </c>
    </row>
    <row r="31" spans="1:24" s="9" customFormat="1" ht="33.950000000000003" customHeight="1" thickBot="1" x14ac:dyDescent="0.3">
      <c r="A31" s="290">
        <f>PRINT!F27</f>
        <v>0</v>
      </c>
      <c r="B31" s="291"/>
      <c r="C31" s="291"/>
      <c r="D31" s="158">
        <f>PRINT!J27</f>
        <v>0</v>
      </c>
      <c r="E31" s="159">
        <v>1</v>
      </c>
      <c r="F31" s="159">
        <v>2</v>
      </c>
      <c r="G31" s="160">
        <v>3</v>
      </c>
      <c r="H31" s="161">
        <v>4</v>
      </c>
      <c r="I31" s="159">
        <v>5</v>
      </c>
      <c r="J31" s="160">
        <v>6</v>
      </c>
      <c r="K31" s="161">
        <v>7</v>
      </c>
      <c r="L31" s="159">
        <v>8</v>
      </c>
      <c r="M31" s="162">
        <v>9</v>
      </c>
      <c r="N31" s="163">
        <v>10</v>
      </c>
      <c r="O31" s="161">
        <v>11</v>
      </c>
      <c r="P31" s="160">
        <v>12</v>
      </c>
      <c r="Q31" s="161">
        <v>13</v>
      </c>
      <c r="R31" s="159">
        <v>14</v>
      </c>
      <c r="S31" s="160">
        <v>15</v>
      </c>
      <c r="T31" s="161">
        <v>16</v>
      </c>
      <c r="U31" s="161">
        <v>17</v>
      </c>
      <c r="V31" s="162">
        <v>18</v>
      </c>
      <c r="W31" s="46">
        <f t="shared" si="0"/>
        <v>171</v>
      </c>
      <c r="X31" s="115">
        <f t="shared" si="1"/>
        <v>170</v>
      </c>
    </row>
    <row r="32" spans="1:24" s="9" customFormat="1" ht="33.950000000000003" customHeight="1" thickBot="1" x14ac:dyDescent="0.3">
      <c r="A32" s="290" t="str">
        <f>PRINT!F28</f>
        <v>John Thurston (S)</v>
      </c>
      <c r="B32" s="291"/>
      <c r="C32" s="291"/>
      <c r="D32" s="158">
        <f>PRINT!J28</f>
        <v>9</v>
      </c>
      <c r="E32" s="159">
        <v>4</v>
      </c>
      <c r="F32" s="159">
        <v>4</v>
      </c>
      <c r="G32" s="160">
        <v>6</v>
      </c>
      <c r="H32" s="161">
        <v>4</v>
      </c>
      <c r="I32" s="159">
        <v>5</v>
      </c>
      <c r="J32" s="160">
        <v>3</v>
      </c>
      <c r="K32" s="161">
        <v>5</v>
      </c>
      <c r="L32" s="159">
        <v>5</v>
      </c>
      <c r="M32" s="162">
        <v>6</v>
      </c>
      <c r="N32" s="163">
        <v>5</v>
      </c>
      <c r="O32" s="161">
        <v>5</v>
      </c>
      <c r="P32" s="160">
        <v>6</v>
      </c>
      <c r="Q32" s="161">
        <v>6</v>
      </c>
      <c r="R32" s="159">
        <v>4</v>
      </c>
      <c r="S32" s="160">
        <v>6</v>
      </c>
      <c r="T32" s="161">
        <v>7</v>
      </c>
      <c r="U32" s="161">
        <v>3</v>
      </c>
      <c r="V32" s="162">
        <v>7</v>
      </c>
      <c r="W32" s="46">
        <f t="shared" si="0"/>
        <v>91</v>
      </c>
      <c r="X32" s="115">
        <f t="shared" si="1"/>
        <v>90</v>
      </c>
    </row>
    <row r="33" spans="1:24" s="9" customFormat="1" ht="33.950000000000003" customHeight="1" thickBot="1" x14ac:dyDescent="0.3">
      <c r="A33" s="290" t="str">
        <f>PRINT!F29</f>
        <v>Gary Hahn (SS) S</v>
      </c>
      <c r="B33" s="291"/>
      <c r="C33" s="291"/>
      <c r="D33" s="158">
        <f>PRINT!J29</f>
        <v>19</v>
      </c>
      <c r="E33" s="159">
        <v>5</v>
      </c>
      <c r="F33" s="159">
        <v>4</v>
      </c>
      <c r="G33" s="160">
        <v>4</v>
      </c>
      <c r="H33" s="161">
        <v>4</v>
      </c>
      <c r="I33" s="159">
        <v>5</v>
      </c>
      <c r="J33" s="160">
        <v>5</v>
      </c>
      <c r="K33" s="161">
        <v>6</v>
      </c>
      <c r="L33" s="159">
        <v>4</v>
      </c>
      <c r="M33" s="162">
        <v>6</v>
      </c>
      <c r="N33" s="163">
        <v>5</v>
      </c>
      <c r="O33" s="161">
        <v>6</v>
      </c>
      <c r="P33" s="160">
        <v>6</v>
      </c>
      <c r="Q33" s="161">
        <v>6</v>
      </c>
      <c r="R33" s="159">
        <v>5</v>
      </c>
      <c r="S33" s="160">
        <v>4</v>
      </c>
      <c r="T33" s="161">
        <v>5</v>
      </c>
      <c r="U33" s="161">
        <v>3</v>
      </c>
      <c r="V33" s="162">
        <v>6</v>
      </c>
      <c r="W33" s="46">
        <f t="shared" si="0"/>
        <v>89</v>
      </c>
      <c r="X33" s="115">
        <f t="shared" si="1"/>
        <v>89</v>
      </c>
    </row>
    <row r="34" spans="1:24" s="9" customFormat="1" ht="33.950000000000003" customHeight="1" thickBot="1" x14ac:dyDescent="0.3">
      <c r="A34" s="290" t="str">
        <f>PRINT!F30</f>
        <v>Ron Couture (SS)</v>
      </c>
      <c r="B34" s="291"/>
      <c r="C34" s="291"/>
      <c r="D34" s="158">
        <f>PRINT!J30</f>
        <v>15</v>
      </c>
      <c r="E34" s="159">
        <v>5</v>
      </c>
      <c r="F34" s="159">
        <v>6</v>
      </c>
      <c r="G34" s="160">
        <v>7</v>
      </c>
      <c r="H34" s="161">
        <v>4</v>
      </c>
      <c r="I34" s="159">
        <v>4</v>
      </c>
      <c r="J34" s="160">
        <v>4</v>
      </c>
      <c r="K34" s="161">
        <v>5</v>
      </c>
      <c r="L34" s="159">
        <v>6</v>
      </c>
      <c r="M34" s="162">
        <v>5</v>
      </c>
      <c r="N34" s="163">
        <v>5</v>
      </c>
      <c r="O34" s="161">
        <v>4</v>
      </c>
      <c r="P34" s="160">
        <v>7</v>
      </c>
      <c r="Q34" s="161">
        <v>6</v>
      </c>
      <c r="R34" s="159">
        <v>5</v>
      </c>
      <c r="S34" s="160">
        <v>5</v>
      </c>
      <c r="T34" s="161">
        <v>6</v>
      </c>
      <c r="U34" s="161">
        <v>4</v>
      </c>
      <c r="V34" s="162">
        <v>6</v>
      </c>
      <c r="W34" s="46">
        <f t="shared" si="0"/>
        <v>94</v>
      </c>
      <c r="X34" s="115">
        <f t="shared" si="1"/>
        <v>94</v>
      </c>
    </row>
    <row r="35" spans="1:24" s="9" customFormat="1" ht="33.950000000000003" customHeight="1" thickBot="1" x14ac:dyDescent="0.3">
      <c r="A35" s="288">
        <f>PRINT!F31</f>
        <v>0</v>
      </c>
      <c r="B35" s="289"/>
      <c r="C35" s="289"/>
      <c r="D35" s="158">
        <f>PRINT!J31</f>
        <v>0</v>
      </c>
      <c r="E35" s="159">
        <v>1</v>
      </c>
      <c r="F35" s="159">
        <v>2</v>
      </c>
      <c r="G35" s="160">
        <v>3</v>
      </c>
      <c r="H35" s="161">
        <v>4</v>
      </c>
      <c r="I35" s="159">
        <v>5</v>
      </c>
      <c r="J35" s="160">
        <v>6</v>
      </c>
      <c r="K35" s="161">
        <v>7</v>
      </c>
      <c r="L35" s="159">
        <v>8</v>
      </c>
      <c r="M35" s="162">
        <v>9</v>
      </c>
      <c r="N35" s="163">
        <v>10</v>
      </c>
      <c r="O35" s="161">
        <v>11</v>
      </c>
      <c r="P35" s="160">
        <v>12</v>
      </c>
      <c r="Q35" s="161">
        <v>13</v>
      </c>
      <c r="R35" s="159">
        <v>14</v>
      </c>
      <c r="S35" s="160">
        <v>15</v>
      </c>
      <c r="T35" s="161">
        <v>16</v>
      </c>
      <c r="U35" s="161">
        <v>17</v>
      </c>
      <c r="V35" s="162">
        <v>18</v>
      </c>
      <c r="W35" s="46"/>
      <c r="X35" s="115">
        <f t="shared" si="1"/>
        <v>170</v>
      </c>
    </row>
    <row r="36" spans="1:24" s="9" customFormat="1" ht="33.950000000000003" customHeight="1" thickBot="1" x14ac:dyDescent="0.3">
      <c r="A36" s="288">
        <f>PRINT!F32</f>
        <v>0</v>
      </c>
      <c r="B36" s="289"/>
      <c r="C36" s="289"/>
      <c r="D36" s="158">
        <f>PRINT!J32</f>
        <v>0</v>
      </c>
      <c r="E36" s="159">
        <v>1</v>
      </c>
      <c r="F36" s="159">
        <v>2</v>
      </c>
      <c r="G36" s="160">
        <v>3</v>
      </c>
      <c r="H36" s="161">
        <v>4</v>
      </c>
      <c r="I36" s="159">
        <v>5</v>
      </c>
      <c r="J36" s="160">
        <v>6</v>
      </c>
      <c r="K36" s="161">
        <v>7</v>
      </c>
      <c r="L36" s="159">
        <v>8</v>
      </c>
      <c r="M36" s="162">
        <v>9</v>
      </c>
      <c r="N36" s="163">
        <v>10</v>
      </c>
      <c r="O36" s="161">
        <v>11</v>
      </c>
      <c r="P36" s="160">
        <v>12</v>
      </c>
      <c r="Q36" s="161">
        <v>13</v>
      </c>
      <c r="R36" s="159">
        <v>14</v>
      </c>
      <c r="S36" s="160">
        <v>15</v>
      </c>
      <c r="T36" s="161">
        <v>16</v>
      </c>
      <c r="U36" s="161">
        <v>17</v>
      </c>
      <c r="V36" s="162">
        <v>18</v>
      </c>
      <c r="W36" s="46"/>
      <c r="X36" s="115">
        <f t="shared" si="1"/>
        <v>170</v>
      </c>
    </row>
    <row r="37" spans="1:24" s="9" customFormat="1" ht="33.950000000000003" customHeight="1" thickBot="1" x14ac:dyDescent="0.3">
      <c r="A37" s="288">
        <f>PRINT!F33</f>
        <v>0</v>
      </c>
      <c r="B37" s="289"/>
      <c r="C37" s="289"/>
      <c r="D37" s="108">
        <f>PRINT!J33</f>
        <v>0</v>
      </c>
      <c r="E37" s="39">
        <v>1</v>
      </c>
      <c r="F37" s="39">
        <v>2</v>
      </c>
      <c r="G37" s="42">
        <v>3</v>
      </c>
      <c r="H37" s="43">
        <v>4</v>
      </c>
      <c r="I37" s="39">
        <v>5</v>
      </c>
      <c r="J37" s="42">
        <v>6</v>
      </c>
      <c r="K37" s="43">
        <v>7</v>
      </c>
      <c r="L37" s="39">
        <v>8</v>
      </c>
      <c r="M37" s="44">
        <v>9</v>
      </c>
      <c r="N37" s="45">
        <v>10</v>
      </c>
      <c r="O37" s="43">
        <v>11</v>
      </c>
      <c r="P37" s="42">
        <v>12</v>
      </c>
      <c r="Q37" s="43">
        <v>13</v>
      </c>
      <c r="R37" s="39">
        <v>14</v>
      </c>
      <c r="S37" s="42">
        <v>15</v>
      </c>
      <c r="T37" s="43">
        <v>16</v>
      </c>
      <c r="U37" s="43">
        <v>17</v>
      </c>
      <c r="V37" s="44">
        <v>18</v>
      </c>
      <c r="W37" s="46"/>
      <c r="X37" s="115">
        <f t="shared" si="1"/>
        <v>170</v>
      </c>
    </row>
    <row r="38" spans="1:24" s="9" customFormat="1" ht="33.950000000000003" customHeight="1" thickBot="1" x14ac:dyDescent="0.3">
      <c r="A38" s="288">
        <f>PRINT!F34</f>
        <v>0</v>
      </c>
      <c r="B38" s="289"/>
      <c r="C38" s="289"/>
      <c r="D38" s="108">
        <f>PRINT!J34</f>
        <v>0</v>
      </c>
      <c r="E38" s="39">
        <v>1</v>
      </c>
      <c r="F38" s="39">
        <v>2</v>
      </c>
      <c r="G38" s="42">
        <v>3</v>
      </c>
      <c r="H38" s="43">
        <v>4</v>
      </c>
      <c r="I38" s="39">
        <v>5</v>
      </c>
      <c r="J38" s="42">
        <v>6</v>
      </c>
      <c r="K38" s="43">
        <v>7</v>
      </c>
      <c r="L38" s="39">
        <v>8</v>
      </c>
      <c r="M38" s="44">
        <v>9</v>
      </c>
      <c r="N38" s="45">
        <v>10</v>
      </c>
      <c r="O38" s="43">
        <v>11</v>
      </c>
      <c r="P38" s="42">
        <v>12</v>
      </c>
      <c r="Q38" s="43">
        <v>13</v>
      </c>
      <c r="R38" s="39">
        <v>14</v>
      </c>
      <c r="S38" s="42">
        <v>15</v>
      </c>
      <c r="T38" s="43">
        <v>16</v>
      </c>
      <c r="U38" s="43">
        <v>17</v>
      </c>
      <c r="V38" s="44">
        <v>18</v>
      </c>
      <c r="W38" s="46"/>
      <c r="X38" s="115">
        <f t="shared" si="1"/>
        <v>170</v>
      </c>
    </row>
    <row r="39" spans="1:24" s="9" customFormat="1" ht="33.950000000000003" customHeight="1" thickBot="1" x14ac:dyDescent="0.3">
      <c r="A39" s="288">
        <f>PRINT!F35</f>
        <v>0</v>
      </c>
      <c r="B39" s="289"/>
      <c r="C39" s="289"/>
      <c r="D39" s="108">
        <f>PRINT!J35</f>
        <v>0</v>
      </c>
      <c r="E39" s="39">
        <v>1</v>
      </c>
      <c r="F39" s="39">
        <v>2</v>
      </c>
      <c r="G39" s="42">
        <v>3</v>
      </c>
      <c r="H39" s="43">
        <v>4</v>
      </c>
      <c r="I39" s="39">
        <v>5</v>
      </c>
      <c r="J39" s="42">
        <v>6</v>
      </c>
      <c r="K39" s="43">
        <v>7</v>
      </c>
      <c r="L39" s="39">
        <v>8</v>
      </c>
      <c r="M39" s="44">
        <v>9</v>
      </c>
      <c r="N39" s="45">
        <v>10</v>
      </c>
      <c r="O39" s="43">
        <v>11</v>
      </c>
      <c r="P39" s="42">
        <v>12</v>
      </c>
      <c r="Q39" s="43">
        <v>13</v>
      </c>
      <c r="R39" s="39">
        <v>14</v>
      </c>
      <c r="S39" s="42">
        <v>15</v>
      </c>
      <c r="T39" s="43">
        <v>16</v>
      </c>
      <c r="U39" s="43">
        <v>17</v>
      </c>
      <c r="V39" s="44">
        <v>18</v>
      </c>
      <c r="W39" s="46"/>
      <c r="X39" s="115">
        <f t="shared" si="1"/>
        <v>170</v>
      </c>
    </row>
    <row r="40" spans="1:24" s="9" customFormat="1" ht="33.950000000000003" customHeight="1" thickBot="1" x14ac:dyDescent="0.3">
      <c r="A40" s="288">
        <f>PRINT!F36</f>
        <v>0</v>
      </c>
      <c r="B40" s="289"/>
      <c r="C40" s="289"/>
      <c r="D40" s="108">
        <f>PRINT!J36</f>
        <v>0</v>
      </c>
      <c r="E40" s="39">
        <v>1</v>
      </c>
      <c r="F40" s="39">
        <v>2</v>
      </c>
      <c r="G40" s="42">
        <v>3</v>
      </c>
      <c r="H40" s="43">
        <v>4</v>
      </c>
      <c r="I40" s="39">
        <v>5</v>
      </c>
      <c r="J40" s="42">
        <v>6</v>
      </c>
      <c r="K40" s="43">
        <v>7</v>
      </c>
      <c r="L40" s="39">
        <v>8</v>
      </c>
      <c r="M40" s="44">
        <v>9</v>
      </c>
      <c r="N40" s="45">
        <v>10</v>
      </c>
      <c r="O40" s="43">
        <v>11</v>
      </c>
      <c r="P40" s="42">
        <v>12</v>
      </c>
      <c r="Q40" s="43">
        <v>13</v>
      </c>
      <c r="R40" s="39">
        <v>14</v>
      </c>
      <c r="S40" s="42">
        <v>15</v>
      </c>
      <c r="T40" s="43">
        <v>16</v>
      </c>
      <c r="U40" s="43">
        <v>17</v>
      </c>
      <c r="V40" s="44">
        <v>18</v>
      </c>
      <c r="W40" s="46"/>
      <c r="X40" s="115">
        <f t="shared" si="1"/>
        <v>170</v>
      </c>
    </row>
    <row r="41" spans="1:24" s="9" customFormat="1" ht="33.950000000000003" customHeight="1" thickBot="1" x14ac:dyDescent="0.3">
      <c r="A41" s="288">
        <f>PRINT!F37</f>
        <v>0</v>
      </c>
      <c r="B41" s="289"/>
      <c r="C41" s="289"/>
      <c r="D41" s="108">
        <f>PRINT!J37</f>
        <v>0</v>
      </c>
      <c r="E41" s="39">
        <v>1</v>
      </c>
      <c r="F41" s="39">
        <v>2</v>
      </c>
      <c r="G41" s="42">
        <v>3</v>
      </c>
      <c r="H41" s="43">
        <v>4</v>
      </c>
      <c r="I41" s="39">
        <v>5</v>
      </c>
      <c r="J41" s="42">
        <v>6</v>
      </c>
      <c r="K41" s="43">
        <v>7</v>
      </c>
      <c r="L41" s="39">
        <v>8</v>
      </c>
      <c r="M41" s="44">
        <v>9</v>
      </c>
      <c r="N41" s="45">
        <v>10</v>
      </c>
      <c r="O41" s="43">
        <v>11</v>
      </c>
      <c r="P41" s="42">
        <v>12</v>
      </c>
      <c r="Q41" s="43">
        <v>13</v>
      </c>
      <c r="R41" s="39">
        <v>14</v>
      </c>
      <c r="S41" s="42">
        <v>15</v>
      </c>
      <c r="T41" s="43">
        <v>16</v>
      </c>
      <c r="U41" s="43">
        <v>17</v>
      </c>
      <c r="V41" s="44">
        <v>18</v>
      </c>
      <c r="W41" s="46"/>
      <c r="X41" s="115">
        <f t="shared" si="1"/>
        <v>170</v>
      </c>
    </row>
    <row r="42" spans="1:24" s="9" customFormat="1" ht="33.950000000000003" customHeight="1" thickBot="1" x14ac:dyDescent="0.3">
      <c r="A42" s="288">
        <f>PRINT!F38</f>
        <v>0</v>
      </c>
      <c r="B42" s="289"/>
      <c r="C42" s="289"/>
      <c r="D42" s="108">
        <f>PRINT!J38</f>
        <v>0</v>
      </c>
      <c r="E42" s="39">
        <v>1</v>
      </c>
      <c r="F42" s="39">
        <v>2</v>
      </c>
      <c r="G42" s="42">
        <v>3</v>
      </c>
      <c r="H42" s="43">
        <v>4</v>
      </c>
      <c r="I42" s="39">
        <v>5</v>
      </c>
      <c r="J42" s="42">
        <v>6</v>
      </c>
      <c r="K42" s="43">
        <v>7</v>
      </c>
      <c r="L42" s="39">
        <v>8</v>
      </c>
      <c r="M42" s="44">
        <v>9</v>
      </c>
      <c r="N42" s="45">
        <v>10</v>
      </c>
      <c r="O42" s="43">
        <v>11</v>
      </c>
      <c r="P42" s="42">
        <v>12</v>
      </c>
      <c r="Q42" s="43">
        <v>13</v>
      </c>
      <c r="R42" s="39">
        <v>14</v>
      </c>
      <c r="S42" s="42">
        <v>15</v>
      </c>
      <c r="T42" s="43">
        <v>16</v>
      </c>
      <c r="U42" s="43">
        <v>17</v>
      </c>
      <c r="V42" s="44">
        <v>18</v>
      </c>
      <c r="W42" s="46"/>
      <c r="X42" s="115">
        <f t="shared" si="1"/>
        <v>170</v>
      </c>
    </row>
    <row r="43" spans="1:24" s="9" customFormat="1" ht="33.950000000000003" customHeight="1" thickBot="1" x14ac:dyDescent="0.3">
      <c r="A43" s="288">
        <f>PRINT!F39</f>
        <v>0</v>
      </c>
      <c r="B43" s="289"/>
      <c r="C43" s="289"/>
      <c r="D43" s="108">
        <f>PRINT!J39</f>
        <v>0</v>
      </c>
      <c r="E43" s="39">
        <v>1</v>
      </c>
      <c r="F43" s="39">
        <v>2</v>
      </c>
      <c r="G43" s="42">
        <v>3</v>
      </c>
      <c r="H43" s="43">
        <v>4</v>
      </c>
      <c r="I43" s="39">
        <v>5</v>
      </c>
      <c r="J43" s="42">
        <v>6</v>
      </c>
      <c r="K43" s="43">
        <v>7</v>
      </c>
      <c r="L43" s="39">
        <v>8</v>
      </c>
      <c r="M43" s="44">
        <v>9</v>
      </c>
      <c r="N43" s="45">
        <v>10</v>
      </c>
      <c r="O43" s="43">
        <v>11</v>
      </c>
      <c r="P43" s="42">
        <v>12</v>
      </c>
      <c r="Q43" s="43">
        <v>13</v>
      </c>
      <c r="R43" s="39">
        <v>14</v>
      </c>
      <c r="S43" s="42">
        <v>15</v>
      </c>
      <c r="T43" s="43">
        <v>16</v>
      </c>
      <c r="U43" s="43">
        <v>17</v>
      </c>
      <c r="V43" s="44">
        <v>18</v>
      </c>
      <c r="W43" s="46"/>
      <c r="X43" s="115">
        <f t="shared" si="1"/>
        <v>170</v>
      </c>
    </row>
    <row r="44" spans="1:24" s="9" customFormat="1" ht="33.950000000000003" customHeight="1" thickBot="1" x14ac:dyDescent="0.3">
      <c r="A44" s="288">
        <f>PRINT!F40</f>
        <v>0</v>
      </c>
      <c r="B44" s="289"/>
      <c r="C44" s="289"/>
      <c r="D44" s="108">
        <f>PRINT!J40</f>
        <v>0</v>
      </c>
      <c r="E44" s="39">
        <v>1</v>
      </c>
      <c r="F44" s="39">
        <v>2</v>
      </c>
      <c r="G44" s="42">
        <v>3</v>
      </c>
      <c r="H44" s="43">
        <v>4</v>
      </c>
      <c r="I44" s="39">
        <v>5</v>
      </c>
      <c r="J44" s="42">
        <v>6</v>
      </c>
      <c r="K44" s="43">
        <v>7</v>
      </c>
      <c r="L44" s="39">
        <v>8</v>
      </c>
      <c r="M44" s="44">
        <v>9</v>
      </c>
      <c r="N44" s="45">
        <v>10</v>
      </c>
      <c r="O44" s="43">
        <v>11</v>
      </c>
      <c r="P44" s="42">
        <v>12</v>
      </c>
      <c r="Q44" s="43">
        <v>13</v>
      </c>
      <c r="R44" s="39">
        <v>14</v>
      </c>
      <c r="S44" s="42">
        <v>15</v>
      </c>
      <c r="T44" s="43">
        <v>16</v>
      </c>
      <c r="U44" s="43">
        <v>17</v>
      </c>
      <c r="V44" s="44">
        <v>18</v>
      </c>
      <c r="W44" s="46"/>
      <c r="X44" s="115">
        <f t="shared" si="1"/>
        <v>170</v>
      </c>
    </row>
    <row r="45" spans="1:24" s="9" customFormat="1" ht="33.950000000000003" customHeight="1" thickBot="1" x14ac:dyDescent="0.3">
      <c r="A45" s="288">
        <f>PRINT!F41</f>
        <v>0</v>
      </c>
      <c r="B45" s="289"/>
      <c r="C45" s="289"/>
      <c r="D45" s="108">
        <f>PRINT!J41</f>
        <v>0</v>
      </c>
      <c r="E45" s="39">
        <v>1</v>
      </c>
      <c r="F45" s="39">
        <v>2</v>
      </c>
      <c r="G45" s="42">
        <v>3</v>
      </c>
      <c r="H45" s="43">
        <v>4</v>
      </c>
      <c r="I45" s="39">
        <v>5</v>
      </c>
      <c r="J45" s="42">
        <v>6</v>
      </c>
      <c r="K45" s="43">
        <v>7</v>
      </c>
      <c r="L45" s="39">
        <v>8</v>
      </c>
      <c r="M45" s="44">
        <v>9</v>
      </c>
      <c r="N45" s="45">
        <v>10</v>
      </c>
      <c r="O45" s="43">
        <v>11</v>
      </c>
      <c r="P45" s="42">
        <v>12</v>
      </c>
      <c r="Q45" s="43">
        <v>13</v>
      </c>
      <c r="R45" s="39">
        <v>14</v>
      </c>
      <c r="S45" s="42">
        <v>15</v>
      </c>
      <c r="T45" s="43">
        <v>16</v>
      </c>
      <c r="U45" s="43">
        <v>17</v>
      </c>
      <c r="V45" s="44">
        <v>18</v>
      </c>
      <c r="W45" s="46"/>
      <c r="X45" s="115">
        <f t="shared" si="1"/>
        <v>170</v>
      </c>
    </row>
    <row r="46" spans="1:24" s="9" customFormat="1" ht="33.950000000000003" customHeight="1" thickBot="1" x14ac:dyDescent="0.3">
      <c r="A46" s="288">
        <f>PRINT!F42</f>
        <v>0</v>
      </c>
      <c r="B46" s="289"/>
      <c r="C46" s="289"/>
      <c r="D46" s="108">
        <f>PRINT!J42</f>
        <v>0</v>
      </c>
      <c r="E46" s="39">
        <v>1</v>
      </c>
      <c r="F46" s="39">
        <v>2</v>
      </c>
      <c r="G46" s="42">
        <v>3</v>
      </c>
      <c r="H46" s="43">
        <v>4</v>
      </c>
      <c r="I46" s="39">
        <v>5</v>
      </c>
      <c r="J46" s="42">
        <v>6</v>
      </c>
      <c r="K46" s="43">
        <v>7</v>
      </c>
      <c r="L46" s="39">
        <v>8</v>
      </c>
      <c r="M46" s="44">
        <v>9</v>
      </c>
      <c r="N46" s="45">
        <v>10</v>
      </c>
      <c r="O46" s="43">
        <v>11</v>
      </c>
      <c r="P46" s="42">
        <v>12</v>
      </c>
      <c r="Q46" s="43">
        <v>13</v>
      </c>
      <c r="R46" s="39">
        <v>14</v>
      </c>
      <c r="S46" s="42">
        <v>15</v>
      </c>
      <c r="T46" s="43">
        <v>16</v>
      </c>
      <c r="U46" s="43">
        <v>17</v>
      </c>
      <c r="V46" s="44">
        <v>18</v>
      </c>
      <c r="W46" s="46"/>
      <c r="X46" s="115">
        <f t="shared" si="1"/>
        <v>170</v>
      </c>
    </row>
  </sheetData>
  <mergeCells count="48">
    <mergeCell ref="A42:C42"/>
    <mergeCell ref="A43:C43"/>
    <mergeCell ref="A44:C44"/>
    <mergeCell ref="A45:C45"/>
    <mergeCell ref="A46:C46"/>
    <mergeCell ref="C4:D4"/>
    <mergeCell ref="C5:D5"/>
    <mergeCell ref="A30:C30"/>
    <mergeCell ref="A31:C31"/>
    <mergeCell ref="A32:C32"/>
    <mergeCell ref="A22:C22"/>
    <mergeCell ref="A23:C23"/>
    <mergeCell ref="A14:C14"/>
    <mergeCell ref="A15:C15"/>
    <mergeCell ref="A16:C16"/>
    <mergeCell ref="A17:C17"/>
    <mergeCell ref="A18:C18"/>
    <mergeCell ref="A19:C19"/>
    <mergeCell ref="A24:C24"/>
    <mergeCell ref="A25:C25"/>
    <mergeCell ref="A33:C33"/>
    <mergeCell ref="A34:C34"/>
    <mergeCell ref="A35:C35"/>
    <mergeCell ref="A7:C7"/>
    <mergeCell ref="A8:C8"/>
    <mergeCell ref="A9:C9"/>
    <mergeCell ref="A10:C10"/>
    <mergeCell ref="A11:C11"/>
    <mergeCell ref="A12:C12"/>
    <mergeCell ref="A13:C13"/>
    <mergeCell ref="A26:C26"/>
    <mergeCell ref="A27:C27"/>
    <mergeCell ref="A28:C28"/>
    <mergeCell ref="A29:C29"/>
    <mergeCell ref="A20:C20"/>
    <mergeCell ref="A21:C21"/>
    <mergeCell ref="A38:C38"/>
    <mergeCell ref="A39:C39"/>
    <mergeCell ref="A40:C40"/>
    <mergeCell ref="A41:C41"/>
    <mergeCell ref="A36:C36"/>
    <mergeCell ref="A37:C37"/>
    <mergeCell ref="Q1:R1"/>
    <mergeCell ref="U1:V1"/>
    <mergeCell ref="A2:D2"/>
    <mergeCell ref="A3:D3"/>
    <mergeCell ref="A1:D1"/>
    <mergeCell ref="M1:N1"/>
  </mergeCells>
  <printOptions horizontalCentered="1" headings="1" gridLines="1"/>
  <pageMargins left="0.25" right="0.25" top="0.75" bottom="0.25" header="0.3" footer="0.3"/>
  <pageSetup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B46"/>
  <sheetViews>
    <sheetView tabSelected="1" zoomScaleNormal="100" workbookViewId="0">
      <selection activeCell="J4" sqref="J4"/>
    </sheetView>
  </sheetViews>
  <sheetFormatPr defaultRowHeight="39.950000000000003" customHeight="1" x14ac:dyDescent="0.25"/>
  <cols>
    <col min="1" max="4" width="5.7109375" style="8" customWidth="1"/>
    <col min="5" max="5" width="8.28515625" style="7" bestFit="1" customWidth="1"/>
    <col min="6" max="6" width="20.7109375" style="7" customWidth="1"/>
    <col min="7" max="7" width="7.5703125" style="8" customWidth="1"/>
    <col min="8" max="34" width="5.7109375" style="8" customWidth="1"/>
    <col min="35" max="35" width="5.7109375" style="7" customWidth="1"/>
    <col min="36" max="16384" width="9.140625" style="8"/>
  </cols>
  <sheetData>
    <row r="1" spans="1:35" ht="39.950000000000003" customHeight="1" thickBot="1" x14ac:dyDescent="0.3">
      <c r="A1" s="89" t="str">
        <f>PRINT!A1</f>
        <v>Olde Sycamore 06/17/2021</v>
      </c>
      <c r="B1" s="9"/>
      <c r="C1" s="9"/>
      <c r="D1" s="9"/>
      <c r="E1" s="5"/>
      <c r="F1" s="5"/>
      <c r="G1" s="112" t="s">
        <v>23</v>
      </c>
      <c r="H1" s="95">
        <v>1</v>
      </c>
      <c r="I1" s="95">
        <v>2</v>
      </c>
      <c r="J1" s="95">
        <v>3</v>
      </c>
      <c r="K1" s="95">
        <v>4</v>
      </c>
      <c r="L1" s="95">
        <v>5</v>
      </c>
      <c r="M1" s="95">
        <v>6</v>
      </c>
      <c r="N1" s="95">
        <v>7</v>
      </c>
      <c r="O1" s="95">
        <v>8</v>
      </c>
      <c r="P1" s="95">
        <v>9</v>
      </c>
      <c r="Q1" s="95">
        <v>10</v>
      </c>
      <c r="R1" s="95">
        <v>11</v>
      </c>
      <c r="S1" s="95">
        <v>12</v>
      </c>
      <c r="T1" s="95">
        <v>13</v>
      </c>
      <c r="U1" s="95">
        <v>14</v>
      </c>
      <c r="V1" s="95">
        <v>15</v>
      </c>
      <c r="W1" s="95">
        <v>16</v>
      </c>
      <c r="X1" s="95">
        <v>17</v>
      </c>
      <c r="Y1" s="95">
        <v>18</v>
      </c>
      <c r="Z1" s="354" t="s">
        <v>343</v>
      </c>
      <c r="AA1" s="355"/>
      <c r="AB1" s="365" t="s">
        <v>344</v>
      </c>
      <c r="AC1" s="365"/>
      <c r="AD1"/>
      <c r="AE1"/>
      <c r="AF1" s="81"/>
      <c r="AG1"/>
      <c r="AH1"/>
      <c r="AI1"/>
    </row>
    <row r="2" spans="1:35" ht="39.950000000000003" customHeight="1" thickBot="1" x14ac:dyDescent="0.3">
      <c r="A2" s="89"/>
      <c r="B2" s="9"/>
      <c r="C2" s="9"/>
      <c r="D2" s="9"/>
      <c r="E2" s="5"/>
      <c r="F2" s="5"/>
      <c r="G2" s="112" t="s">
        <v>273</v>
      </c>
      <c r="H2" s="95">
        <f>Scorecard!E4</f>
        <v>11</v>
      </c>
      <c r="I2" s="95">
        <f>Scorecard!F4</f>
        <v>13</v>
      </c>
      <c r="J2" s="95">
        <f>Scorecard!G4</f>
        <v>5</v>
      </c>
      <c r="K2" s="95">
        <f>Scorecard!H4</f>
        <v>7</v>
      </c>
      <c r="L2" s="95">
        <f>Scorecard!I4</f>
        <v>15</v>
      </c>
      <c r="M2" s="95">
        <f>Scorecard!J4</f>
        <v>17</v>
      </c>
      <c r="N2" s="95">
        <f>Scorecard!K4</f>
        <v>9</v>
      </c>
      <c r="O2" s="95">
        <f>Scorecard!L4</f>
        <v>3</v>
      </c>
      <c r="P2" s="95">
        <f>Scorecard!M4</f>
        <v>1</v>
      </c>
      <c r="Q2" s="95">
        <f>Scorecard!N4</f>
        <v>4</v>
      </c>
      <c r="R2" s="95">
        <f>Scorecard!O4</f>
        <v>18</v>
      </c>
      <c r="S2" s="95">
        <f>Scorecard!P4</f>
        <v>8</v>
      </c>
      <c r="T2" s="95">
        <f>Scorecard!Q4</f>
        <v>12</v>
      </c>
      <c r="U2" s="95">
        <f>Scorecard!R4</f>
        <v>10</v>
      </c>
      <c r="V2" s="95">
        <f>Scorecard!S4</f>
        <v>2</v>
      </c>
      <c r="W2" s="95">
        <f>Scorecard!T4</f>
        <v>14</v>
      </c>
      <c r="X2" s="95">
        <f>Scorecard!U4</f>
        <v>16</v>
      </c>
      <c r="Y2" s="95">
        <f>Scorecard!V4</f>
        <v>6</v>
      </c>
      <c r="Z2" s="354" t="s">
        <v>345</v>
      </c>
      <c r="AA2" s="355"/>
      <c r="AB2" s="366"/>
      <c r="AC2" s="367"/>
      <c r="AD2" s="360" t="s">
        <v>34</v>
      </c>
      <c r="AE2" s="361"/>
      <c r="AF2" s="120"/>
      <c r="AG2" s="362" t="s">
        <v>25</v>
      </c>
      <c r="AH2" s="363"/>
      <c r="AI2" s="364"/>
    </row>
    <row r="3" spans="1:35" ht="39.950000000000003" customHeight="1" thickBot="1" x14ac:dyDescent="0.3">
      <c r="A3" s="111" t="s">
        <v>0</v>
      </c>
      <c r="B3" s="111" t="s">
        <v>1</v>
      </c>
      <c r="C3" s="368" t="s">
        <v>24</v>
      </c>
      <c r="D3" s="369"/>
      <c r="E3" s="82" t="s">
        <v>347</v>
      </c>
      <c r="F3" s="19" t="s">
        <v>33</v>
      </c>
      <c r="G3" s="111" t="s">
        <v>2</v>
      </c>
      <c r="H3" s="111">
        <f>Scorecard!E5</f>
        <v>5</v>
      </c>
      <c r="I3" s="111">
        <f>Scorecard!F5</f>
        <v>4</v>
      </c>
      <c r="J3" s="111">
        <f>Scorecard!G5</f>
        <v>4</v>
      </c>
      <c r="K3" s="111">
        <f>Scorecard!H5</f>
        <v>3</v>
      </c>
      <c r="L3" s="111">
        <f>Scorecard!I5</f>
        <v>4</v>
      </c>
      <c r="M3" s="111">
        <f>Scorecard!J5</f>
        <v>3</v>
      </c>
      <c r="N3" s="111">
        <f>Scorecard!K5</f>
        <v>5</v>
      </c>
      <c r="O3" s="111">
        <f>Scorecard!L5</f>
        <v>4</v>
      </c>
      <c r="P3" s="111">
        <f>Scorecard!M5</f>
        <v>4</v>
      </c>
      <c r="Q3" s="111">
        <f>Scorecard!N5</f>
        <v>4</v>
      </c>
      <c r="R3" s="111">
        <f>Scorecard!O5</f>
        <v>4</v>
      </c>
      <c r="S3" s="111">
        <f>Scorecard!P5</f>
        <v>5</v>
      </c>
      <c r="T3" s="111">
        <f>Scorecard!Q5</f>
        <v>4</v>
      </c>
      <c r="U3" s="111">
        <f>Scorecard!R5</f>
        <v>3</v>
      </c>
      <c r="V3" s="111">
        <f>Scorecard!S5</f>
        <v>4</v>
      </c>
      <c r="W3" s="111">
        <f>Scorecard!T5</f>
        <v>4</v>
      </c>
      <c r="X3" s="111">
        <f>Scorecard!U5</f>
        <v>3</v>
      </c>
      <c r="Y3" s="111">
        <f>Scorecard!V5</f>
        <v>5</v>
      </c>
      <c r="Z3" s="105">
        <f>SUM(H3:Y3)</f>
        <v>72</v>
      </c>
      <c r="AA3" s="19" t="s">
        <v>267</v>
      </c>
      <c r="AB3" s="5" t="s">
        <v>39</v>
      </c>
      <c r="AC3" s="19" t="s">
        <v>50</v>
      </c>
      <c r="AD3" s="121" t="s">
        <v>3</v>
      </c>
      <c r="AE3" s="122" t="s">
        <v>274</v>
      </c>
      <c r="AF3" s="123" t="s">
        <v>276</v>
      </c>
      <c r="AG3" s="124" t="s">
        <v>26</v>
      </c>
      <c r="AH3" s="125" t="s">
        <v>27</v>
      </c>
      <c r="AI3" s="126" t="s">
        <v>274</v>
      </c>
    </row>
    <row r="4" spans="1:35" ht="39.950000000000003" customHeight="1" thickBot="1" x14ac:dyDescent="0.3">
      <c r="A4" s="186" t="str">
        <f>PRINT!A11</f>
        <v>X</v>
      </c>
      <c r="B4" s="93">
        <f>PRINT!B11</f>
        <v>5</v>
      </c>
      <c r="C4" s="93" t="str">
        <f>PRINT!C11</f>
        <v>C9</v>
      </c>
      <c r="D4" s="93" t="str">
        <f>PRINT!D11</f>
        <v>S6</v>
      </c>
      <c r="E4" s="96" t="str">
        <f>PRINT!E11</f>
        <v>09:21</v>
      </c>
      <c r="F4" s="94" t="str">
        <f>PRINT!F11</f>
        <v>Mike Shinder (S)R</v>
      </c>
      <c r="G4" s="41">
        <f>PRINT!I11</f>
        <v>17.25</v>
      </c>
      <c r="H4" s="39">
        <f>Scorecard!E15</f>
        <v>5</v>
      </c>
      <c r="I4" s="39">
        <f>Scorecard!F15</f>
        <v>4</v>
      </c>
      <c r="J4" s="114">
        <f>Scorecard!G15</f>
        <v>4</v>
      </c>
      <c r="K4" s="169">
        <f>Scorecard!H15</f>
        <v>3</v>
      </c>
      <c r="L4" s="170">
        <f>Scorecard!I15</f>
        <v>5</v>
      </c>
      <c r="M4" s="171">
        <f>Scorecard!J15</f>
        <v>4</v>
      </c>
      <c r="N4" s="169">
        <f>Scorecard!K15</f>
        <v>7</v>
      </c>
      <c r="O4" s="170">
        <f>Scorecard!L15</f>
        <v>5</v>
      </c>
      <c r="P4" s="171">
        <f>Scorecard!M15</f>
        <v>5</v>
      </c>
      <c r="Q4" s="172">
        <f>Scorecard!N15</f>
        <v>5</v>
      </c>
      <c r="R4" s="173">
        <f>Scorecard!O15</f>
        <v>5</v>
      </c>
      <c r="S4" s="174">
        <f>Scorecard!P15</f>
        <v>7</v>
      </c>
      <c r="T4" s="169">
        <f>Scorecard!Q15</f>
        <v>4</v>
      </c>
      <c r="U4" s="170">
        <f>Scorecard!R15</f>
        <v>3</v>
      </c>
      <c r="V4" s="171">
        <f>Scorecard!S15</f>
        <v>6</v>
      </c>
      <c r="W4" s="172">
        <f>Scorecard!T15</f>
        <v>4</v>
      </c>
      <c r="X4" s="173">
        <f>Scorecard!U15</f>
        <v>4</v>
      </c>
      <c r="Y4" s="173">
        <f>Scorecard!V15</f>
        <v>6</v>
      </c>
      <c r="Z4" s="49"/>
      <c r="AA4" s="46">
        <f t="shared" ref="AA4:AA29" si="0">SUM(H4:Y4)</f>
        <v>86</v>
      </c>
      <c r="AB4" s="47">
        <f>PRINT!J11</f>
        <v>20</v>
      </c>
      <c r="AC4" s="117">
        <f t="shared" ref="AC4:AC29" si="1">AA4-AB4</f>
        <v>66</v>
      </c>
      <c r="AD4" s="175">
        <v>82</v>
      </c>
      <c r="AE4" s="181">
        <f>AC4+AD4</f>
        <v>148</v>
      </c>
      <c r="AF4" s="127">
        <f>Scorecard!X15</f>
        <v>86</v>
      </c>
      <c r="AG4" s="176">
        <v>75</v>
      </c>
      <c r="AH4" s="177">
        <v>26</v>
      </c>
      <c r="AI4" s="182">
        <f t="shared" ref="AI4:AI29" si="2">SUM(AG4:AH4)</f>
        <v>101</v>
      </c>
    </row>
    <row r="5" spans="1:35" ht="39.950000000000003" customHeight="1" thickBot="1" x14ac:dyDescent="0.3">
      <c r="A5" s="186" t="str">
        <f>PRINT!A13</f>
        <v>X</v>
      </c>
      <c r="B5" s="93">
        <f>PRINT!B13</f>
        <v>5</v>
      </c>
      <c r="C5" s="93" t="str">
        <f>PRINT!C13</f>
        <v>DA</v>
      </c>
      <c r="D5" s="93" t="str">
        <f>PRINT!D13</f>
        <v>C4</v>
      </c>
      <c r="E5" s="96" t="str">
        <f>PRINT!E13</f>
        <v>09:21</v>
      </c>
      <c r="F5" s="94" t="str">
        <f>PRINT!F13</f>
        <v>Dave Trout (SS) </v>
      </c>
      <c r="G5" s="41">
        <f>PRINT!I13</f>
        <v>24.2</v>
      </c>
      <c r="H5" s="39">
        <f>Scorecard!E17</f>
        <v>6</v>
      </c>
      <c r="I5" s="39">
        <f>Scorecard!F17</f>
        <v>4</v>
      </c>
      <c r="J5" s="114">
        <f>Scorecard!G17</f>
        <v>4</v>
      </c>
      <c r="K5" s="116">
        <f>Scorecard!H17</f>
        <v>3</v>
      </c>
      <c r="L5" s="39">
        <f>Scorecard!I17</f>
        <v>7</v>
      </c>
      <c r="M5" s="42">
        <f>Scorecard!J17</f>
        <v>3</v>
      </c>
      <c r="N5" s="116">
        <f>Scorecard!K17</f>
        <v>6</v>
      </c>
      <c r="O5" s="39">
        <f>Scorecard!L17</f>
        <v>6</v>
      </c>
      <c r="P5" s="42">
        <f>Scorecard!M17</f>
        <v>6</v>
      </c>
      <c r="Q5" s="43">
        <f>Scorecard!N17</f>
        <v>6</v>
      </c>
      <c r="R5" s="39">
        <f>Scorecard!O17</f>
        <v>3</v>
      </c>
      <c r="S5" s="114">
        <f>Scorecard!P17</f>
        <v>5</v>
      </c>
      <c r="T5" s="116">
        <f>Scorecard!Q17</f>
        <v>6</v>
      </c>
      <c r="U5" s="39">
        <f>Scorecard!R17</f>
        <v>3</v>
      </c>
      <c r="V5" s="42">
        <f>Scorecard!S17</f>
        <v>5</v>
      </c>
      <c r="W5" s="43">
        <f>Scorecard!T17</f>
        <v>5</v>
      </c>
      <c r="X5" s="39">
        <f>Scorecard!U17</f>
        <v>4</v>
      </c>
      <c r="Y5" s="39">
        <f>Scorecard!V17</f>
        <v>7</v>
      </c>
      <c r="Z5" s="49"/>
      <c r="AA5" s="46">
        <f t="shared" si="0"/>
        <v>89</v>
      </c>
      <c r="AB5" s="47">
        <f>PRINT!J13</f>
        <v>19</v>
      </c>
      <c r="AC5" s="117">
        <f t="shared" si="1"/>
        <v>70</v>
      </c>
      <c r="AD5" s="178">
        <v>71</v>
      </c>
      <c r="AE5" s="183">
        <f>AC5+AD5</f>
        <v>141</v>
      </c>
      <c r="AF5" s="127">
        <f>Scorecard!X17</f>
        <v>89</v>
      </c>
      <c r="AG5" s="179">
        <v>45</v>
      </c>
      <c r="AH5" s="119">
        <f t="shared" ref="AH5:AH29" si="3">$AH$4</f>
        <v>26</v>
      </c>
      <c r="AI5" s="184">
        <f t="shared" si="2"/>
        <v>71</v>
      </c>
    </row>
    <row r="6" spans="1:35" ht="39.950000000000003" customHeight="1" thickBot="1" x14ac:dyDescent="0.3">
      <c r="A6" s="93">
        <f>PRINT!A22</f>
        <v>20</v>
      </c>
      <c r="B6" s="93">
        <f>PRINT!B22</f>
        <v>5</v>
      </c>
      <c r="C6" s="93" t="str">
        <f>PRINT!C22</f>
        <v>D10</v>
      </c>
      <c r="D6" s="93" t="str">
        <f>PRINT!D22</f>
        <v>S8</v>
      </c>
      <c r="E6" s="96" t="str">
        <f>PRINT!E22</f>
        <v>09:39</v>
      </c>
      <c r="F6" s="94" t="str">
        <f>PRINT!F22</f>
        <v>Mark Fangman (SS)</v>
      </c>
      <c r="G6" s="41">
        <f>PRINT!I22</f>
        <v>14.73</v>
      </c>
      <c r="H6" s="39">
        <f>Scorecard!E26</f>
        <v>6</v>
      </c>
      <c r="I6" s="39">
        <f>Scorecard!F26</f>
        <v>4</v>
      </c>
      <c r="J6" s="114">
        <f>Scorecard!G26</f>
        <v>5</v>
      </c>
      <c r="K6" s="116">
        <f>Scorecard!H26</f>
        <v>3</v>
      </c>
      <c r="L6" s="39">
        <f>Scorecard!I26</f>
        <v>5</v>
      </c>
      <c r="M6" s="42">
        <f>Scorecard!J26</f>
        <v>3</v>
      </c>
      <c r="N6" s="116">
        <f>Scorecard!K26</f>
        <v>5</v>
      </c>
      <c r="O6" s="39">
        <f>Scorecard!L26</f>
        <v>6</v>
      </c>
      <c r="P6" s="42">
        <f>Scorecard!M26</f>
        <v>4</v>
      </c>
      <c r="Q6" s="43">
        <f>Scorecard!N26</f>
        <v>3</v>
      </c>
      <c r="R6" s="39">
        <f>Scorecard!O26</f>
        <v>4</v>
      </c>
      <c r="S6" s="114">
        <f>Scorecard!P26</f>
        <v>6</v>
      </c>
      <c r="T6" s="116">
        <f>Scorecard!Q26</f>
        <v>4</v>
      </c>
      <c r="U6" s="39">
        <f>Scorecard!R26</f>
        <v>4</v>
      </c>
      <c r="V6" s="42">
        <f>Scorecard!S26</f>
        <v>5</v>
      </c>
      <c r="W6" s="43">
        <f>Scorecard!T26</f>
        <v>3</v>
      </c>
      <c r="X6" s="39">
        <f>Scorecard!U26</f>
        <v>4</v>
      </c>
      <c r="Y6" s="39">
        <f>Scorecard!V26</f>
        <v>5</v>
      </c>
      <c r="Z6" s="49"/>
      <c r="AA6" s="46">
        <f t="shared" si="0"/>
        <v>79</v>
      </c>
      <c r="AB6" s="47">
        <f>PRINT!J22</f>
        <v>9</v>
      </c>
      <c r="AC6" s="117">
        <f t="shared" si="1"/>
        <v>70</v>
      </c>
      <c r="AD6" s="128">
        <v>79</v>
      </c>
      <c r="AE6" s="185">
        <f>AC6+AD6</f>
        <v>149</v>
      </c>
      <c r="AF6" s="127">
        <f>Scorecard!X26</f>
        <v>79</v>
      </c>
      <c r="AG6" s="180">
        <v>45</v>
      </c>
      <c r="AH6" s="119">
        <f t="shared" si="3"/>
        <v>26</v>
      </c>
      <c r="AI6" s="184">
        <f t="shared" si="2"/>
        <v>71</v>
      </c>
    </row>
    <row r="7" spans="1:35" ht="39.950000000000003" customHeight="1" thickBot="1" x14ac:dyDescent="0.3">
      <c r="A7" s="186" t="str">
        <f>PRINT!A26</f>
        <v>X</v>
      </c>
      <c r="B7" s="186" t="s">
        <v>403</v>
      </c>
      <c r="C7" s="190" t="str">
        <f>PRINT!C26</f>
        <v>S4</v>
      </c>
      <c r="D7" s="189">
        <f>PRINT!D26</f>
        <v>0</v>
      </c>
      <c r="E7" s="96" t="str">
        <f>PRINT!E26</f>
        <v>09:48</v>
      </c>
      <c r="F7" s="94" t="str">
        <f>PRINT!F26</f>
        <v>Randy Weller (SS)</v>
      </c>
      <c r="G7" s="41">
        <f>PRINT!I26</f>
        <v>19.559999999999999</v>
      </c>
      <c r="H7" s="39">
        <f>Scorecard!E30</f>
        <v>6</v>
      </c>
      <c r="I7" s="39">
        <f>Scorecard!F30</f>
        <v>4</v>
      </c>
      <c r="J7" s="114">
        <f>Scorecard!G30</f>
        <v>5</v>
      </c>
      <c r="K7" s="116">
        <f>Scorecard!H30</f>
        <v>4</v>
      </c>
      <c r="L7" s="39">
        <f>Scorecard!I30</f>
        <v>5</v>
      </c>
      <c r="M7" s="42">
        <f>Scorecard!J30</f>
        <v>4</v>
      </c>
      <c r="N7" s="116">
        <f>Scorecard!K30</f>
        <v>5</v>
      </c>
      <c r="O7" s="39">
        <f>Scorecard!L30</f>
        <v>5</v>
      </c>
      <c r="P7" s="42">
        <f>Scorecard!M30</f>
        <v>4</v>
      </c>
      <c r="Q7" s="43">
        <f>Scorecard!N30</f>
        <v>6</v>
      </c>
      <c r="R7" s="39">
        <f>Scorecard!O30</f>
        <v>5</v>
      </c>
      <c r="S7" s="114">
        <f>Scorecard!P30</f>
        <v>6</v>
      </c>
      <c r="T7" s="116">
        <f>Scorecard!Q30</f>
        <v>5</v>
      </c>
      <c r="U7" s="39">
        <f>Scorecard!R30</f>
        <v>3</v>
      </c>
      <c r="V7" s="42">
        <f>Scorecard!S30</f>
        <v>5</v>
      </c>
      <c r="W7" s="43">
        <f>Scorecard!T30</f>
        <v>4</v>
      </c>
      <c r="X7" s="39">
        <f>Scorecard!U30</f>
        <v>3</v>
      </c>
      <c r="Y7" s="39">
        <f>Scorecard!V30</f>
        <v>5</v>
      </c>
      <c r="Z7" s="49"/>
      <c r="AA7" s="46">
        <f t="shared" si="0"/>
        <v>84</v>
      </c>
      <c r="AB7" s="47">
        <f>PRINT!J26</f>
        <v>14</v>
      </c>
      <c r="AC7" s="117">
        <f t="shared" si="1"/>
        <v>70</v>
      </c>
      <c r="AD7" s="187"/>
      <c r="AE7" s="188"/>
      <c r="AF7" s="127">
        <f>Scorecard!X30</f>
        <v>84</v>
      </c>
      <c r="AG7" s="180">
        <v>45</v>
      </c>
      <c r="AH7" s="119">
        <f t="shared" si="3"/>
        <v>26</v>
      </c>
      <c r="AI7" s="184">
        <f t="shared" si="2"/>
        <v>71</v>
      </c>
    </row>
    <row r="8" spans="1:35" ht="39.950000000000003" customHeight="1" thickBot="1" x14ac:dyDescent="0.3">
      <c r="A8" s="186" t="str">
        <f>PRINT!A29</f>
        <v>X</v>
      </c>
      <c r="B8" s="93">
        <f>PRINT!B29</f>
        <v>5</v>
      </c>
      <c r="C8" s="93" t="str">
        <f>PRINT!C29</f>
        <v>S7</v>
      </c>
      <c r="D8" s="93" t="str">
        <f>PRINT!D29</f>
        <v>D2</v>
      </c>
      <c r="E8" s="96" t="str">
        <f>PRINT!E29</f>
        <v>09:57</v>
      </c>
      <c r="F8" s="94" t="str">
        <f>PRINT!F29</f>
        <v>Gary Hahn (SS) S</v>
      </c>
      <c r="G8" s="41">
        <f>PRINT!I29</f>
        <v>20.73</v>
      </c>
      <c r="H8" s="39">
        <f>Scorecard!E33</f>
        <v>5</v>
      </c>
      <c r="I8" s="39">
        <f>Scorecard!F33</f>
        <v>4</v>
      </c>
      <c r="J8" s="114">
        <f>Scorecard!G33</f>
        <v>4</v>
      </c>
      <c r="K8" s="116">
        <f>Scorecard!H33</f>
        <v>4</v>
      </c>
      <c r="L8" s="39">
        <f>Scorecard!I33</f>
        <v>5</v>
      </c>
      <c r="M8" s="42">
        <f>Scorecard!J33</f>
        <v>5</v>
      </c>
      <c r="N8" s="116">
        <f>Scorecard!K33</f>
        <v>6</v>
      </c>
      <c r="O8" s="39">
        <f>Scorecard!L33</f>
        <v>4</v>
      </c>
      <c r="P8" s="42">
        <f>Scorecard!M33</f>
        <v>6</v>
      </c>
      <c r="Q8" s="43">
        <f>Scorecard!N33</f>
        <v>5</v>
      </c>
      <c r="R8" s="39">
        <f>Scorecard!O33</f>
        <v>6</v>
      </c>
      <c r="S8" s="114">
        <f>Scorecard!P33</f>
        <v>6</v>
      </c>
      <c r="T8" s="116">
        <f>Scorecard!Q33</f>
        <v>6</v>
      </c>
      <c r="U8" s="39">
        <f>Scorecard!R33</f>
        <v>5</v>
      </c>
      <c r="V8" s="42">
        <f>Scorecard!S33</f>
        <v>4</v>
      </c>
      <c r="W8" s="43">
        <f>Scorecard!T33</f>
        <v>5</v>
      </c>
      <c r="X8" s="39">
        <f>Scorecard!U33</f>
        <v>3</v>
      </c>
      <c r="Y8" s="39">
        <f>Scorecard!V33</f>
        <v>6</v>
      </c>
      <c r="Z8" s="49"/>
      <c r="AA8" s="46">
        <f t="shared" si="0"/>
        <v>89</v>
      </c>
      <c r="AB8" s="47">
        <f>PRINT!J29</f>
        <v>19</v>
      </c>
      <c r="AC8" s="117">
        <f t="shared" si="1"/>
        <v>70</v>
      </c>
      <c r="AD8" s="128">
        <v>81</v>
      </c>
      <c r="AE8" s="185">
        <f t="shared" ref="AE8:AE18" si="4">AC8+AD8</f>
        <v>151</v>
      </c>
      <c r="AF8" s="127">
        <f>Scorecard!X33</f>
        <v>89</v>
      </c>
      <c r="AG8" s="180">
        <v>45</v>
      </c>
      <c r="AH8" s="119">
        <f t="shared" si="3"/>
        <v>26</v>
      </c>
      <c r="AI8" s="184">
        <f t="shared" si="2"/>
        <v>71</v>
      </c>
    </row>
    <row r="9" spans="1:35" ht="39.950000000000003" customHeight="1" thickBot="1" x14ac:dyDescent="0.3">
      <c r="A9" s="93">
        <f>PRINT!A3</f>
        <v>20</v>
      </c>
      <c r="B9" s="93">
        <f>PRINT!B3</f>
        <v>5</v>
      </c>
      <c r="C9" s="93" t="str">
        <f>PRINT!C3</f>
        <v>CA</v>
      </c>
      <c r="D9" s="93" t="str">
        <f>PRINT!D3</f>
        <v>S4</v>
      </c>
      <c r="E9" s="96" t="str">
        <f>PRINT!E3</f>
        <v>09:03</v>
      </c>
      <c r="F9" s="94" t="str">
        <f>PRINT!F3</f>
        <v>Chris Quinn</v>
      </c>
      <c r="G9" s="41">
        <f>PRINT!I3</f>
        <v>6.11</v>
      </c>
      <c r="H9" s="39">
        <f>Scorecard!E7</f>
        <v>6</v>
      </c>
      <c r="I9" s="39">
        <f>Scorecard!F7</f>
        <v>3</v>
      </c>
      <c r="J9" s="114">
        <f>Scorecard!G7</f>
        <v>5</v>
      </c>
      <c r="K9" s="116">
        <f>Scorecard!H7</f>
        <v>3</v>
      </c>
      <c r="L9" s="39">
        <f>Scorecard!I7</f>
        <v>5</v>
      </c>
      <c r="M9" s="42">
        <f>Scorecard!J7</f>
        <v>3</v>
      </c>
      <c r="N9" s="116">
        <f>Scorecard!K7</f>
        <v>5</v>
      </c>
      <c r="O9" s="39">
        <f>Scorecard!L7</f>
        <v>4</v>
      </c>
      <c r="P9" s="42">
        <f>Scorecard!M7</f>
        <v>5</v>
      </c>
      <c r="Q9" s="43">
        <f>Scorecard!N7</f>
        <v>4</v>
      </c>
      <c r="R9" s="39">
        <f>Scorecard!O7</f>
        <v>4</v>
      </c>
      <c r="S9" s="114">
        <f>Scorecard!P7</f>
        <v>6</v>
      </c>
      <c r="T9" s="116">
        <f>Scorecard!Q7</f>
        <v>4</v>
      </c>
      <c r="U9" s="39">
        <f>Scorecard!R7</f>
        <v>3</v>
      </c>
      <c r="V9" s="42">
        <f>Scorecard!S7</f>
        <v>5</v>
      </c>
      <c r="W9" s="43">
        <f>Scorecard!T7</f>
        <v>5</v>
      </c>
      <c r="X9" s="39">
        <f>Scorecard!U7</f>
        <v>3</v>
      </c>
      <c r="Y9" s="39">
        <f>Scorecard!V7</f>
        <v>4</v>
      </c>
      <c r="Z9" s="49"/>
      <c r="AA9" s="46">
        <f t="shared" si="0"/>
        <v>77</v>
      </c>
      <c r="AB9" s="47">
        <f>PRINT!J3</f>
        <v>6</v>
      </c>
      <c r="AC9" s="117">
        <f t="shared" si="1"/>
        <v>71</v>
      </c>
      <c r="AD9" s="178">
        <v>70</v>
      </c>
      <c r="AE9" s="183">
        <f t="shared" si="4"/>
        <v>141</v>
      </c>
      <c r="AF9" s="127">
        <f>Scorecard!X7</f>
        <v>77</v>
      </c>
      <c r="AG9" s="180">
        <v>23</v>
      </c>
      <c r="AH9" s="119">
        <f t="shared" si="3"/>
        <v>26</v>
      </c>
      <c r="AI9" s="184">
        <f t="shared" si="2"/>
        <v>49</v>
      </c>
    </row>
    <row r="10" spans="1:35" ht="39.950000000000003" customHeight="1" thickBot="1" x14ac:dyDescent="0.3">
      <c r="A10" s="93">
        <f>PRINT!A6</f>
        <v>20</v>
      </c>
      <c r="B10" s="93">
        <f>PRINT!B6</f>
        <v>5</v>
      </c>
      <c r="C10" s="93" t="str">
        <f>PRINT!C6</f>
        <v>C4</v>
      </c>
      <c r="D10" s="93" t="str">
        <f>PRINT!D6</f>
        <v>SA</v>
      </c>
      <c r="E10" s="96" t="str">
        <f>PRINT!E6</f>
        <v>09:03</v>
      </c>
      <c r="F10" s="94" t="str">
        <f>PRINT!F6</f>
        <v>Bob Freeburn (SS)</v>
      </c>
      <c r="G10" s="41">
        <f>PRINT!I6</f>
        <v>13.35</v>
      </c>
      <c r="H10" s="39">
        <f>Scorecard!E10</f>
        <v>5</v>
      </c>
      <c r="I10" s="39">
        <f>Scorecard!F10</f>
        <v>4</v>
      </c>
      <c r="J10" s="114">
        <f>Scorecard!G10</f>
        <v>4</v>
      </c>
      <c r="K10" s="116">
        <f>Scorecard!H10</f>
        <v>3</v>
      </c>
      <c r="L10" s="39">
        <f>Scorecard!I10</f>
        <v>5</v>
      </c>
      <c r="M10" s="42">
        <f>Scorecard!J10</f>
        <v>2</v>
      </c>
      <c r="N10" s="116">
        <f>Scorecard!K10</f>
        <v>5</v>
      </c>
      <c r="O10" s="39">
        <f>Scorecard!L10</f>
        <v>4</v>
      </c>
      <c r="P10" s="42">
        <f>Scorecard!M10</f>
        <v>4</v>
      </c>
      <c r="Q10" s="43">
        <f>Scorecard!N10</f>
        <v>5</v>
      </c>
      <c r="R10" s="39">
        <f>Scorecard!O10</f>
        <v>4</v>
      </c>
      <c r="S10" s="114">
        <f>Scorecard!P10</f>
        <v>7</v>
      </c>
      <c r="T10" s="116">
        <f>Scorecard!Q10</f>
        <v>5</v>
      </c>
      <c r="U10" s="39">
        <f>Scorecard!R10</f>
        <v>3</v>
      </c>
      <c r="V10" s="42">
        <f>Scorecard!S10</f>
        <v>5</v>
      </c>
      <c r="W10" s="43">
        <f>Scorecard!T10</f>
        <v>5</v>
      </c>
      <c r="X10" s="39">
        <f>Scorecard!U10</f>
        <v>4</v>
      </c>
      <c r="Y10" s="39">
        <f>Scorecard!V10</f>
        <v>5</v>
      </c>
      <c r="Z10" s="49"/>
      <c r="AA10" s="46">
        <f t="shared" si="0"/>
        <v>79</v>
      </c>
      <c r="AB10" s="47">
        <f>PRINT!J6</f>
        <v>8</v>
      </c>
      <c r="AC10" s="117">
        <f t="shared" si="1"/>
        <v>71</v>
      </c>
      <c r="AD10" s="128">
        <v>79</v>
      </c>
      <c r="AE10" s="185">
        <f t="shared" si="4"/>
        <v>150</v>
      </c>
      <c r="AF10" s="127">
        <f>Scorecard!X10</f>
        <v>79</v>
      </c>
      <c r="AG10" s="180">
        <v>23</v>
      </c>
      <c r="AH10" s="119">
        <f t="shared" si="3"/>
        <v>26</v>
      </c>
      <c r="AI10" s="184">
        <f t="shared" si="2"/>
        <v>49</v>
      </c>
    </row>
    <row r="11" spans="1:35" ht="39.950000000000003" customHeight="1" thickBot="1" x14ac:dyDescent="0.3">
      <c r="A11" s="93">
        <f>PRINT!A18</f>
        <v>20</v>
      </c>
      <c r="B11" s="93">
        <f>PRINT!B18</f>
        <v>5</v>
      </c>
      <c r="C11" s="93" t="str">
        <f>PRINT!C18</f>
        <v>D6</v>
      </c>
      <c r="D11" s="93" t="str">
        <f>PRINT!D18</f>
        <v>C10</v>
      </c>
      <c r="E11" s="96" t="str">
        <f>PRINT!E18</f>
        <v>09:30</v>
      </c>
      <c r="F11" s="94" t="str">
        <f>PRINT!F18</f>
        <v>Joel Evert (S)</v>
      </c>
      <c r="G11" s="41">
        <f>PRINT!I18</f>
        <v>23.43</v>
      </c>
      <c r="H11" s="39">
        <f>Scorecard!E22</f>
        <v>8</v>
      </c>
      <c r="I11" s="39">
        <f>Scorecard!F22</f>
        <v>7</v>
      </c>
      <c r="J11" s="114">
        <f>Scorecard!G22</f>
        <v>7</v>
      </c>
      <c r="K11" s="116">
        <f>Scorecard!H22</f>
        <v>4</v>
      </c>
      <c r="L11" s="39">
        <f>Scorecard!I22</f>
        <v>4</v>
      </c>
      <c r="M11" s="42">
        <f>Scorecard!J22</f>
        <v>3</v>
      </c>
      <c r="N11" s="116">
        <f>Scorecard!K22</f>
        <v>6</v>
      </c>
      <c r="O11" s="39">
        <f>Scorecard!L22</f>
        <v>4</v>
      </c>
      <c r="P11" s="42">
        <f>Scorecard!M22</f>
        <v>6</v>
      </c>
      <c r="Q11" s="43">
        <f>Scorecard!N22</f>
        <v>4</v>
      </c>
      <c r="R11" s="39">
        <f>Scorecard!O22</f>
        <v>5</v>
      </c>
      <c r="S11" s="114">
        <f>Scorecard!P22</f>
        <v>7</v>
      </c>
      <c r="T11" s="116">
        <f>Scorecard!Q22</f>
        <v>5</v>
      </c>
      <c r="U11" s="39">
        <f>Scorecard!R22</f>
        <v>4</v>
      </c>
      <c r="V11" s="42">
        <f>Scorecard!S22</f>
        <v>5</v>
      </c>
      <c r="W11" s="43">
        <f>Scorecard!T22</f>
        <v>4</v>
      </c>
      <c r="X11" s="39">
        <f>Scorecard!U22</f>
        <v>4</v>
      </c>
      <c r="Y11" s="39">
        <f>Scorecard!V22</f>
        <v>7</v>
      </c>
      <c r="Z11" s="49"/>
      <c r="AA11" s="46">
        <f t="shared" si="0"/>
        <v>94</v>
      </c>
      <c r="AB11" s="47">
        <f>PRINT!J18</f>
        <v>22</v>
      </c>
      <c r="AC11" s="117">
        <f t="shared" si="1"/>
        <v>72</v>
      </c>
      <c r="AD11" s="128">
        <v>79</v>
      </c>
      <c r="AE11" s="185">
        <f t="shared" si="4"/>
        <v>151</v>
      </c>
      <c r="AF11" s="127">
        <f>Scorecard!X22</f>
        <v>94</v>
      </c>
      <c r="AG11" s="180"/>
      <c r="AH11" s="119">
        <f t="shared" si="3"/>
        <v>26</v>
      </c>
      <c r="AI11" s="184">
        <f t="shared" si="2"/>
        <v>26</v>
      </c>
    </row>
    <row r="12" spans="1:35" ht="39.950000000000003" customHeight="1" thickBot="1" x14ac:dyDescent="0.3">
      <c r="A12" s="93">
        <f>PRINT!A24</f>
        <v>20</v>
      </c>
      <c r="B12" s="93">
        <f>PRINT!B24</f>
        <v>5</v>
      </c>
      <c r="C12" s="93" t="str">
        <f>PRINT!C24</f>
        <v>S2</v>
      </c>
      <c r="D12" s="93" t="str">
        <f>PRINT!D24</f>
        <v>D3</v>
      </c>
      <c r="E12" s="96" t="str">
        <f>PRINT!E24</f>
        <v>09:48</v>
      </c>
      <c r="F12" s="94" t="str">
        <f>PRINT!F24</f>
        <v>Tom Basch (S)</v>
      </c>
      <c r="G12" s="41">
        <f>PRINT!I24</f>
        <v>20.67</v>
      </c>
      <c r="H12" s="39">
        <f>Scorecard!E28</f>
        <v>4</v>
      </c>
      <c r="I12" s="39">
        <f>Scorecard!F28</f>
        <v>7</v>
      </c>
      <c r="J12" s="114">
        <f>Scorecard!G28</f>
        <v>7</v>
      </c>
      <c r="K12" s="116">
        <f>Scorecard!H28</f>
        <v>5</v>
      </c>
      <c r="L12" s="39">
        <f>Scorecard!I28</f>
        <v>4</v>
      </c>
      <c r="M12" s="42">
        <f>Scorecard!J28</f>
        <v>3</v>
      </c>
      <c r="N12" s="116">
        <f>Scorecard!K28</f>
        <v>5</v>
      </c>
      <c r="O12" s="39">
        <f>Scorecard!L28</f>
        <v>7</v>
      </c>
      <c r="P12" s="42">
        <f>Scorecard!M28</f>
        <v>5</v>
      </c>
      <c r="Q12" s="43">
        <f>Scorecard!N28</f>
        <v>4</v>
      </c>
      <c r="R12" s="39">
        <f>Scorecard!O28</f>
        <v>5</v>
      </c>
      <c r="S12" s="114">
        <f>Scorecard!P28</f>
        <v>6</v>
      </c>
      <c r="T12" s="116">
        <f>Scorecard!Q28</f>
        <v>6</v>
      </c>
      <c r="U12" s="39">
        <f>Scorecard!R28</f>
        <v>4</v>
      </c>
      <c r="V12" s="42">
        <f>Scorecard!S28</f>
        <v>5</v>
      </c>
      <c r="W12" s="43">
        <f>Scorecard!T28</f>
        <v>4</v>
      </c>
      <c r="X12" s="39">
        <f>Scorecard!U28</f>
        <v>3</v>
      </c>
      <c r="Y12" s="39">
        <f>Scorecard!V28</f>
        <v>7</v>
      </c>
      <c r="Z12" s="49"/>
      <c r="AA12" s="46">
        <f t="shared" si="0"/>
        <v>91</v>
      </c>
      <c r="AB12" s="47">
        <f>PRINT!J24</f>
        <v>19</v>
      </c>
      <c r="AC12" s="117">
        <f t="shared" si="1"/>
        <v>72</v>
      </c>
      <c r="AD12" s="128">
        <v>77</v>
      </c>
      <c r="AE12" s="185">
        <f t="shared" si="4"/>
        <v>149</v>
      </c>
      <c r="AF12" s="127">
        <f>Scorecard!X28</f>
        <v>91</v>
      </c>
      <c r="AG12" s="180"/>
      <c r="AH12" s="119">
        <f t="shared" si="3"/>
        <v>26</v>
      </c>
      <c r="AI12" s="184">
        <f t="shared" si="2"/>
        <v>26</v>
      </c>
    </row>
    <row r="13" spans="1:35" ht="39.950000000000003" customHeight="1" thickBot="1" x14ac:dyDescent="0.3">
      <c r="A13" s="93">
        <f>PRINT!A10</f>
        <v>20</v>
      </c>
      <c r="B13" s="93">
        <f>PRINT!B10</f>
        <v>5</v>
      </c>
      <c r="C13" s="93" t="str">
        <f>PRINT!C10</f>
        <v>C8</v>
      </c>
      <c r="D13" s="93" t="str">
        <f>PRINT!D10</f>
        <v>C3</v>
      </c>
      <c r="E13" s="96" t="str">
        <f>PRINT!E10</f>
        <v>09:12</v>
      </c>
      <c r="F13" s="94" t="str">
        <f>PRINT!F10</f>
        <v>Bruce Heath (S)</v>
      </c>
      <c r="G13" s="41">
        <f>PRINT!I10</f>
        <v>8.7799999999999994</v>
      </c>
      <c r="H13" s="39">
        <f>Scorecard!E14</f>
        <v>6</v>
      </c>
      <c r="I13" s="39">
        <f>Scorecard!F14</f>
        <v>5</v>
      </c>
      <c r="J13" s="114">
        <f>Scorecard!G14</f>
        <v>4</v>
      </c>
      <c r="K13" s="116">
        <f>Scorecard!H14</f>
        <v>3</v>
      </c>
      <c r="L13" s="39">
        <f>Scorecard!I14</f>
        <v>4</v>
      </c>
      <c r="M13" s="42">
        <f>Scorecard!J14</f>
        <v>3</v>
      </c>
      <c r="N13" s="116">
        <f>Scorecard!K14</f>
        <v>6</v>
      </c>
      <c r="O13" s="39">
        <f>Scorecard!L14</f>
        <v>5</v>
      </c>
      <c r="P13" s="42">
        <f>Scorecard!M14</f>
        <v>4</v>
      </c>
      <c r="Q13" s="43">
        <f>Scorecard!N14</f>
        <v>5</v>
      </c>
      <c r="R13" s="39">
        <f>Scorecard!O14</f>
        <v>4</v>
      </c>
      <c r="S13" s="114">
        <f>Scorecard!P14</f>
        <v>5</v>
      </c>
      <c r="T13" s="116">
        <f>Scorecard!Q14</f>
        <v>4</v>
      </c>
      <c r="U13" s="39">
        <f>Scorecard!R14</f>
        <v>3</v>
      </c>
      <c r="V13" s="42">
        <f>Scorecard!S14</f>
        <v>5</v>
      </c>
      <c r="W13" s="43">
        <f>Scorecard!T14</f>
        <v>5</v>
      </c>
      <c r="X13" s="39">
        <f>Scorecard!U14</f>
        <v>3</v>
      </c>
      <c r="Y13" s="39">
        <f>Scorecard!V14</f>
        <v>6</v>
      </c>
      <c r="Z13" s="49"/>
      <c r="AA13" s="46">
        <f t="shared" si="0"/>
        <v>80</v>
      </c>
      <c r="AB13" s="47">
        <f>PRINT!J10</f>
        <v>6</v>
      </c>
      <c r="AC13" s="117">
        <f t="shared" si="1"/>
        <v>74</v>
      </c>
      <c r="AD13" s="128">
        <v>75</v>
      </c>
      <c r="AE13" s="185">
        <f t="shared" si="4"/>
        <v>149</v>
      </c>
      <c r="AF13" s="127">
        <f>Scorecard!X14</f>
        <v>80</v>
      </c>
      <c r="AG13" s="180">
        <v>5</v>
      </c>
      <c r="AH13" s="119">
        <f t="shared" si="3"/>
        <v>26</v>
      </c>
      <c r="AI13" s="184">
        <f t="shared" si="2"/>
        <v>31</v>
      </c>
    </row>
    <row r="14" spans="1:35" ht="39.950000000000003" customHeight="1" thickBot="1" x14ac:dyDescent="0.3">
      <c r="A14" s="93">
        <f>PRINT!A5</f>
        <v>20</v>
      </c>
      <c r="B14" s="93">
        <f>PRINT!B5</f>
        <v>5</v>
      </c>
      <c r="C14" s="93" t="str">
        <f>PRINT!C5</f>
        <v>C3</v>
      </c>
      <c r="D14" s="93" t="str">
        <f>PRINT!D5</f>
        <v>C8</v>
      </c>
      <c r="E14" s="96" t="str">
        <f>PRINT!E5</f>
        <v>09:03</v>
      </c>
      <c r="F14" s="94" t="str">
        <f>PRINT!F5</f>
        <v>Chris Linville</v>
      </c>
      <c r="G14" s="41">
        <f>PRINT!I5</f>
        <v>6.7</v>
      </c>
      <c r="H14" s="39">
        <f>Scorecard!E9</f>
        <v>6</v>
      </c>
      <c r="I14" s="39">
        <f>Scorecard!F9</f>
        <v>5</v>
      </c>
      <c r="J14" s="114">
        <f>Scorecard!G9</f>
        <v>5</v>
      </c>
      <c r="K14" s="116">
        <f>Scorecard!H9</f>
        <v>3</v>
      </c>
      <c r="L14" s="39">
        <f>Scorecard!I9</f>
        <v>5</v>
      </c>
      <c r="M14" s="42">
        <f>Scorecard!J9</f>
        <v>3</v>
      </c>
      <c r="N14" s="116">
        <f>Scorecard!K9</f>
        <v>5</v>
      </c>
      <c r="O14" s="39">
        <f>Scorecard!L9</f>
        <v>4</v>
      </c>
      <c r="P14" s="42">
        <f>Scorecard!M9</f>
        <v>6</v>
      </c>
      <c r="Q14" s="43">
        <f>Scorecard!N9</f>
        <v>4</v>
      </c>
      <c r="R14" s="39">
        <f>Scorecard!O9</f>
        <v>4</v>
      </c>
      <c r="S14" s="114">
        <f>Scorecard!P9</f>
        <v>6</v>
      </c>
      <c r="T14" s="116">
        <f>Scorecard!Q9</f>
        <v>5</v>
      </c>
      <c r="U14" s="39">
        <f>Scorecard!R9</f>
        <v>3</v>
      </c>
      <c r="V14" s="42">
        <f>Scorecard!S9</f>
        <v>5</v>
      </c>
      <c r="W14" s="43">
        <f>Scorecard!T9</f>
        <v>4</v>
      </c>
      <c r="X14" s="39">
        <f>Scorecard!U9</f>
        <v>4</v>
      </c>
      <c r="Y14" s="39">
        <f>Scorecard!V9</f>
        <v>5</v>
      </c>
      <c r="Z14" s="49"/>
      <c r="AA14" s="46">
        <f t="shared" si="0"/>
        <v>82</v>
      </c>
      <c r="AB14" s="47">
        <f>PRINT!J5</f>
        <v>7</v>
      </c>
      <c r="AC14" s="117">
        <f t="shared" si="1"/>
        <v>75</v>
      </c>
      <c r="AD14" s="128">
        <v>74</v>
      </c>
      <c r="AE14" s="185">
        <f t="shared" si="4"/>
        <v>149</v>
      </c>
      <c r="AF14" s="127">
        <f>Scorecard!X9</f>
        <v>82</v>
      </c>
      <c r="AG14" s="180">
        <v>0</v>
      </c>
      <c r="AH14" s="119">
        <f t="shared" si="3"/>
        <v>26</v>
      </c>
      <c r="AI14" s="184">
        <f t="shared" si="2"/>
        <v>26</v>
      </c>
    </row>
    <row r="15" spans="1:35" ht="39.950000000000003" customHeight="1" thickBot="1" x14ac:dyDescent="0.3">
      <c r="A15" s="93">
        <f>PRINT!A8</f>
        <v>20</v>
      </c>
      <c r="B15" s="93">
        <f>PRINT!B8</f>
        <v>5</v>
      </c>
      <c r="C15" s="93" t="str">
        <f>PRINT!C8</f>
        <v>C6</v>
      </c>
      <c r="D15" s="93" t="str">
        <f>PRINT!D8</f>
        <v>C5</v>
      </c>
      <c r="E15" s="96" t="str">
        <f>PRINT!E8</f>
        <v>09:12</v>
      </c>
      <c r="F15" s="94" t="str">
        <f>PRINT!F8</f>
        <v>Jeff Minemier </v>
      </c>
      <c r="G15" s="41">
        <f>PRINT!I8</f>
        <v>7.67</v>
      </c>
      <c r="H15" s="39">
        <f>Scorecard!E12</f>
        <v>5</v>
      </c>
      <c r="I15" s="39">
        <f>Scorecard!F12</f>
        <v>5</v>
      </c>
      <c r="J15" s="114">
        <f>Scorecard!G12</f>
        <v>5</v>
      </c>
      <c r="K15" s="116">
        <f>Scorecard!H12</f>
        <v>4</v>
      </c>
      <c r="L15" s="39">
        <f>Scorecard!I12</f>
        <v>4</v>
      </c>
      <c r="M15" s="42">
        <f>Scorecard!J12</f>
        <v>3</v>
      </c>
      <c r="N15" s="116">
        <f>Scorecard!K12</f>
        <v>6</v>
      </c>
      <c r="O15" s="39">
        <f>Scorecard!L12</f>
        <v>4</v>
      </c>
      <c r="P15" s="42">
        <f>Scorecard!M12</f>
        <v>6</v>
      </c>
      <c r="Q15" s="43">
        <f>Scorecard!N12</f>
        <v>4</v>
      </c>
      <c r="R15" s="39">
        <f>Scorecard!O12</f>
        <v>5</v>
      </c>
      <c r="S15" s="114">
        <f>Scorecard!P12</f>
        <v>5</v>
      </c>
      <c r="T15" s="116">
        <f>Scorecard!Q12</f>
        <v>3</v>
      </c>
      <c r="U15" s="39">
        <f>Scorecard!R12</f>
        <v>4</v>
      </c>
      <c r="V15" s="42">
        <f>Scorecard!S12</f>
        <v>4</v>
      </c>
      <c r="W15" s="43">
        <f>Scorecard!T12</f>
        <v>6</v>
      </c>
      <c r="X15" s="39">
        <f>Scorecard!U12</f>
        <v>4</v>
      </c>
      <c r="Y15" s="39">
        <f>Scorecard!V12</f>
        <v>6</v>
      </c>
      <c r="Z15" s="49"/>
      <c r="AA15" s="46">
        <f t="shared" si="0"/>
        <v>83</v>
      </c>
      <c r="AB15" s="47">
        <f>PRINT!J8</f>
        <v>8</v>
      </c>
      <c r="AC15" s="117">
        <f t="shared" si="1"/>
        <v>75</v>
      </c>
      <c r="AD15" s="128">
        <v>79</v>
      </c>
      <c r="AE15" s="185">
        <f t="shared" si="4"/>
        <v>154</v>
      </c>
      <c r="AF15" s="127">
        <f>Scorecard!X12</f>
        <v>83</v>
      </c>
      <c r="AG15" s="180">
        <v>0</v>
      </c>
      <c r="AH15" s="119">
        <f t="shared" si="3"/>
        <v>26</v>
      </c>
      <c r="AI15" s="184">
        <f t="shared" si="2"/>
        <v>26</v>
      </c>
    </row>
    <row r="16" spans="1:35" ht="39.950000000000003" customHeight="1" thickBot="1" x14ac:dyDescent="0.3">
      <c r="A16" s="186" t="str">
        <f>PRINT!A17</f>
        <v>X</v>
      </c>
      <c r="B16" s="93">
        <f>PRINT!B17</f>
        <v>5</v>
      </c>
      <c r="C16" s="93" t="str">
        <f>PRINT!C17</f>
        <v>D5</v>
      </c>
      <c r="D16" s="93" t="str">
        <f>PRINT!D17</f>
        <v>C2</v>
      </c>
      <c r="E16" s="96" t="str">
        <f>PRINT!E17</f>
        <v>09:30</v>
      </c>
      <c r="F16" s="94" t="str">
        <f>PRINT!F17</f>
        <v>donn kinzle(SS) S</v>
      </c>
      <c r="G16" s="41">
        <f>PRINT!I17</f>
        <v>17.3</v>
      </c>
      <c r="H16" s="39">
        <f>Scorecard!E21</f>
        <v>6</v>
      </c>
      <c r="I16" s="39">
        <f>Scorecard!F21</f>
        <v>5</v>
      </c>
      <c r="J16" s="114">
        <f>Scorecard!G21</f>
        <v>5</v>
      </c>
      <c r="K16" s="116">
        <f>Scorecard!H21</f>
        <v>3</v>
      </c>
      <c r="L16" s="39">
        <f>Scorecard!I21</f>
        <v>5</v>
      </c>
      <c r="M16" s="42">
        <f>Scorecard!J21</f>
        <v>3</v>
      </c>
      <c r="N16" s="116">
        <f>Scorecard!K21</f>
        <v>7</v>
      </c>
      <c r="O16" s="39">
        <f>Scorecard!L21</f>
        <v>5</v>
      </c>
      <c r="P16" s="42">
        <f>Scorecard!M21</f>
        <v>4</v>
      </c>
      <c r="Q16" s="43">
        <f>Scorecard!N21</f>
        <v>5</v>
      </c>
      <c r="R16" s="39">
        <f>Scorecard!O21</f>
        <v>5</v>
      </c>
      <c r="S16" s="114">
        <f>Scorecard!P21</f>
        <v>8</v>
      </c>
      <c r="T16" s="116">
        <f>Scorecard!Q21</f>
        <v>5</v>
      </c>
      <c r="U16" s="39">
        <f>Scorecard!R21</f>
        <v>4</v>
      </c>
      <c r="V16" s="42">
        <f>Scorecard!S21</f>
        <v>4</v>
      </c>
      <c r="W16" s="43">
        <f>Scorecard!T21</f>
        <v>5</v>
      </c>
      <c r="X16" s="39">
        <f>Scorecard!U21</f>
        <v>5</v>
      </c>
      <c r="Y16" s="39">
        <f>Scorecard!V21</f>
        <v>6</v>
      </c>
      <c r="Z16" s="49"/>
      <c r="AA16" s="46">
        <f t="shared" si="0"/>
        <v>90</v>
      </c>
      <c r="AB16" s="47">
        <f>PRINT!J17</f>
        <v>15</v>
      </c>
      <c r="AC16" s="117">
        <f t="shared" si="1"/>
        <v>75</v>
      </c>
      <c r="AD16" s="128">
        <v>76</v>
      </c>
      <c r="AE16" s="185">
        <f t="shared" si="4"/>
        <v>151</v>
      </c>
      <c r="AF16" s="127">
        <f>Scorecard!X21</f>
        <v>90</v>
      </c>
      <c r="AG16" s="180">
        <v>0</v>
      </c>
      <c r="AH16" s="119">
        <f t="shared" si="3"/>
        <v>26</v>
      </c>
      <c r="AI16" s="184">
        <f t="shared" si="2"/>
        <v>26</v>
      </c>
    </row>
    <row r="17" spans="1:35" ht="39.950000000000003" customHeight="1" thickBot="1" x14ac:dyDescent="0.3">
      <c r="A17" s="93">
        <v>20</v>
      </c>
      <c r="B17" s="186">
        <v>0</v>
      </c>
      <c r="C17" s="93" t="str">
        <f>PRINT!C21</f>
        <v>D9</v>
      </c>
      <c r="D17" s="93" t="str">
        <f>PRINT!D21</f>
        <v>S3</v>
      </c>
      <c r="E17" s="96" t="str">
        <f>PRINT!E21</f>
        <v>09:39</v>
      </c>
      <c r="F17" s="94" t="str">
        <f>PRINT!F21</f>
        <v>Joe Meldrich (SS)</v>
      </c>
      <c r="G17" s="41">
        <f>PRINT!I21</f>
        <v>15.7</v>
      </c>
      <c r="H17" s="39">
        <f>Scorecard!E25</f>
        <v>5</v>
      </c>
      <c r="I17" s="39">
        <f>Scorecard!F25</f>
        <v>5</v>
      </c>
      <c r="J17" s="114">
        <f>Scorecard!G25</f>
        <v>5</v>
      </c>
      <c r="K17" s="116">
        <f>Scorecard!H25</f>
        <v>6</v>
      </c>
      <c r="L17" s="39">
        <f>Scorecard!I25</f>
        <v>4</v>
      </c>
      <c r="M17" s="42">
        <f>Scorecard!J25</f>
        <v>2</v>
      </c>
      <c r="N17" s="116">
        <f>Scorecard!K25</f>
        <v>5</v>
      </c>
      <c r="O17" s="39">
        <f>Scorecard!L25</f>
        <v>6</v>
      </c>
      <c r="P17" s="42">
        <f>Scorecard!M25</f>
        <v>5</v>
      </c>
      <c r="Q17" s="43">
        <f>Scorecard!N25</f>
        <v>4</v>
      </c>
      <c r="R17" s="39">
        <f>Scorecard!O25</f>
        <v>5</v>
      </c>
      <c r="S17" s="114">
        <f>Scorecard!P25</f>
        <v>5</v>
      </c>
      <c r="T17" s="116">
        <f>Scorecard!Q25</f>
        <v>4</v>
      </c>
      <c r="U17" s="39">
        <f>Scorecard!R25</f>
        <v>4</v>
      </c>
      <c r="V17" s="42">
        <f>Scorecard!S25</f>
        <v>5</v>
      </c>
      <c r="W17" s="43">
        <f>Scorecard!T25</f>
        <v>5</v>
      </c>
      <c r="X17" s="39">
        <f>Scorecard!U25</f>
        <v>4</v>
      </c>
      <c r="Y17" s="39">
        <f>Scorecard!V25</f>
        <v>6</v>
      </c>
      <c r="Z17" s="49"/>
      <c r="AA17" s="46">
        <f t="shared" si="0"/>
        <v>85</v>
      </c>
      <c r="AB17" s="47">
        <f>PRINT!J21</f>
        <v>10</v>
      </c>
      <c r="AC17" s="117">
        <f t="shared" si="1"/>
        <v>75</v>
      </c>
      <c r="AD17" s="128">
        <v>78</v>
      </c>
      <c r="AE17" s="185">
        <f t="shared" si="4"/>
        <v>153</v>
      </c>
      <c r="AF17" s="127">
        <f>Scorecard!X25</f>
        <v>85</v>
      </c>
      <c r="AG17" s="180">
        <v>0</v>
      </c>
      <c r="AH17" s="119">
        <f t="shared" si="3"/>
        <v>26</v>
      </c>
      <c r="AI17" s="184">
        <f t="shared" si="2"/>
        <v>26</v>
      </c>
    </row>
    <row r="18" spans="1:35" ht="39.950000000000003" customHeight="1" thickBot="1" x14ac:dyDescent="0.3">
      <c r="A18" s="93">
        <f>PRINT!A4</f>
        <v>20</v>
      </c>
      <c r="B18" s="93">
        <f>PRINT!B4</f>
        <v>5</v>
      </c>
      <c r="C18" s="93" t="str">
        <f>PRINT!C4</f>
        <v>C2</v>
      </c>
      <c r="D18" s="93" t="str">
        <f>PRINT!D4</f>
        <v>DA</v>
      </c>
      <c r="E18" s="96" t="str">
        <f>PRINT!E4</f>
        <v>09:03</v>
      </c>
      <c r="F18" s="94" t="str">
        <f>PRINT!F4</f>
        <v>Tom Mathis</v>
      </c>
      <c r="G18" s="41">
        <f>PRINT!I4</f>
        <v>1.91</v>
      </c>
      <c r="H18" s="39">
        <f>Scorecard!E8</f>
        <v>4</v>
      </c>
      <c r="I18" s="39">
        <f>Scorecard!F8</f>
        <v>5</v>
      </c>
      <c r="J18" s="114">
        <f>Scorecard!G8</f>
        <v>6</v>
      </c>
      <c r="K18" s="116">
        <f>Scorecard!H8</f>
        <v>5</v>
      </c>
      <c r="L18" s="39">
        <f>Scorecard!I8</f>
        <v>4</v>
      </c>
      <c r="M18" s="42">
        <f>Scorecard!J8</f>
        <v>3</v>
      </c>
      <c r="N18" s="116">
        <f>Scorecard!K8</f>
        <v>4</v>
      </c>
      <c r="O18" s="39">
        <f>Scorecard!L8</f>
        <v>5</v>
      </c>
      <c r="P18" s="42">
        <f>Scorecard!M8</f>
        <v>4</v>
      </c>
      <c r="Q18" s="43">
        <f>Scorecard!N8</f>
        <v>4</v>
      </c>
      <c r="R18" s="39">
        <f>Scorecard!O8</f>
        <v>3</v>
      </c>
      <c r="S18" s="114">
        <f>Scorecard!P8</f>
        <v>5</v>
      </c>
      <c r="T18" s="116">
        <f>Scorecard!Q8</f>
        <v>4</v>
      </c>
      <c r="U18" s="39">
        <f>Scorecard!R8</f>
        <v>4</v>
      </c>
      <c r="V18" s="42">
        <f>Scorecard!S8</f>
        <v>4</v>
      </c>
      <c r="W18" s="43">
        <f>Scorecard!T8</f>
        <v>4</v>
      </c>
      <c r="X18" s="39">
        <f>Scorecard!U8</f>
        <v>3</v>
      </c>
      <c r="Y18" s="39">
        <f>Scorecard!V8</f>
        <v>6</v>
      </c>
      <c r="Z18" s="49"/>
      <c r="AA18" s="46">
        <f t="shared" si="0"/>
        <v>77</v>
      </c>
      <c r="AB18" s="47">
        <f>PRINT!J4</f>
        <v>1</v>
      </c>
      <c r="AC18" s="117">
        <f t="shared" si="1"/>
        <v>76</v>
      </c>
      <c r="AD18" s="178">
        <v>70</v>
      </c>
      <c r="AE18" s="183">
        <f t="shared" si="4"/>
        <v>146</v>
      </c>
      <c r="AF18" s="127">
        <f>Scorecard!X8</f>
        <v>77</v>
      </c>
      <c r="AG18" s="180">
        <v>-4</v>
      </c>
      <c r="AH18" s="119">
        <f t="shared" si="3"/>
        <v>26</v>
      </c>
      <c r="AI18" s="184">
        <f t="shared" si="2"/>
        <v>22</v>
      </c>
    </row>
    <row r="19" spans="1:35" ht="39.950000000000003" customHeight="1" thickBot="1" x14ac:dyDescent="0.3">
      <c r="A19" s="93">
        <f>PRINT!A19</f>
        <v>20</v>
      </c>
      <c r="B19" s="186">
        <f>PRINT!B19</f>
        <v>0</v>
      </c>
      <c r="C19" s="93" t="str">
        <f>PRINT!C19</f>
        <v>D7</v>
      </c>
      <c r="D19" s="186">
        <f>PRINT!D19</f>
        <v>0</v>
      </c>
      <c r="E19" s="96" t="str">
        <f>PRINT!E19</f>
        <v>09:39</v>
      </c>
      <c r="F19" s="94" t="str">
        <f>PRINT!F19</f>
        <v>Don Kilgo (SS) S</v>
      </c>
      <c r="G19" s="41">
        <f>PRINT!I19</f>
        <v>8.0299999999999994</v>
      </c>
      <c r="H19" s="39">
        <f>Scorecard!E23</f>
        <v>5</v>
      </c>
      <c r="I19" s="39">
        <f>Scorecard!F23</f>
        <v>4</v>
      </c>
      <c r="J19" s="114">
        <f>Scorecard!G23</f>
        <v>5</v>
      </c>
      <c r="K19" s="116">
        <f>Scorecard!H23</f>
        <v>3</v>
      </c>
      <c r="L19" s="39">
        <f>Scorecard!I23</f>
        <v>4</v>
      </c>
      <c r="M19" s="42">
        <f>Scorecard!J23</f>
        <v>3</v>
      </c>
      <c r="N19" s="116">
        <f>Scorecard!K23</f>
        <v>6</v>
      </c>
      <c r="O19" s="39">
        <f>Scorecard!L23</f>
        <v>6</v>
      </c>
      <c r="P19" s="42">
        <f>Scorecard!M23</f>
        <v>4</v>
      </c>
      <c r="Q19" s="43">
        <f>Scorecard!N23</f>
        <v>4</v>
      </c>
      <c r="R19" s="39">
        <f>Scorecard!O23</f>
        <v>5</v>
      </c>
      <c r="S19" s="114">
        <f>Scorecard!P23</f>
        <v>6</v>
      </c>
      <c r="T19" s="116">
        <f>Scorecard!Q23</f>
        <v>4</v>
      </c>
      <c r="U19" s="39">
        <f>Scorecard!R23</f>
        <v>4</v>
      </c>
      <c r="V19" s="42">
        <f>Scorecard!S23</f>
        <v>6</v>
      </c>
      <c r="W19" s="43">
        <f>Scorecard!T23</f>
        <v>4</v>
      </c>
      <c r="X19" s="39">
        <f>Scorecard!U23</f>
        <v>3</v>
      </c>
      <c r="Y19" s="39">
        <f>Scorecard!V23</f>
        <v>5</v>
      </c>
      <c r="Z19" s="49"/>
      <c r="AA19" s="46">
        <f t="shared" si="0"/>
        <v>81</v>
      </c>
      <c r="AB19" s="47">
        <f>PRINT!J19</f>
        <v>5</v>
      </c>
      <c r="AC19" s="117">
        <f t="shared" si="1"/>
        <v>76</v>
      </c>
      <c r="AD19" s="187"/>
      <c r="AE19" s="188"/>
      <c r="AF19" s="127">
        <f>Scorecard!X23</f>
        <v>81</v>
      </c>
      <c r="AG19" s="180">
        <v>-4</v>
      </c>
      <c r="AH19" s="119">
        <f t="shared" si="3"/>
        <v>26</v>
      </c>
      <c r="AI19" s="184">
        <f t="shared" si="2"/>
        <v>22</v>
      </c>
    </row>
    <row r="20" spans="1:35" ht="39.950000000000003" customHeight="1" thickBot="1" x14ac:dyDescent="0.3">
      <c r="A20" s="186" t="str">
        <f>PRINT!A15</f>
        <v>X</v>
      </c>
      <c r="B20" s="93">
        <f>PRINT!B15</f>
        <v>5</v>
      </c>
      <c r="C20" s="93" t="str">
        <f>PRINT!C15</f>
        <v>D3</v>
      </c>
      <c r="D20" s="93" t="str">
        <f>PRINT!D15</f>
        <v>CA</v>
      </c>
      <c r="E20" s="96" t="str">
        <f>PRINT!E15</f>
        <v>09:30</v>
      </c>
      <c r="F20" s="94" t="str">
        <f>PRINT!F15</f>
        <v>Jay Baitz (S)</v>
      </c>
      <c r="G20" s="41">
        <f>PRINT!I15</f>
        <v>8.23</v>
      </c>
      <c r="H20" s="39">
        <f>Scorecard!E19</f>
        <v>5</v>
      </c>
      <c r="I20" s="39">
        <f>Scorecard!F19</f>
        <v>4</v>
      </c>
      <c r="J20" s="114">
        <f>Scorecard!G19</f>
        <v>6</v>
      </c>
      <c r="K20" s="116">
        <f>Scorecard!H19</f>
        <v>4</v>
      </c>
      <c r="L20" s="39">
        <f>Scorecard!I19</f>
        <v>6</v>
      </c>
      <c r="M20" s="42">
        <f>Scorecard!J19</f>
        <v>2</v>
      </c>
      <c r="N20" s="116">
        <f>Scorecard!K19</f>
        <v>6</v>
      </c>
      <c r="O20" s="39">
        <f>Scorecard!L19</f>
        <v>5</v>
      </c>
      <c r="P20" s="42">
        <f>Scorecard!M19</f>
        <v>5</v>
      </c>
      <c r="Q20" s="43">
        <f>Scorecard!N19</f>
        <v>4</v>
      </c>
      <c r="R20" s="39">
        <f>Scorecard!O19</f>
        <v>4</v>
      </c>
      <c r="S20" s="114">
        <f>Scorecard!P19</f>
        <v>6</v>
      </c>
      <c r="T20" s="116">
        <f>Scorecard!Q19</f>
        <v>5</v>
      </c>
      <c r="U20" s="39">
        <f>Scorecard!R19</f>
        <v>4</v>
      </c>
      <c r="V20" s="42">
        <f>Scorecard!S19</f>
        <v>4</v>
      </c>
      <c r="W20" s="43">
        <f>Scorecard!T19</f>
        <v>4</v>
      </c>
      <c r="X20" s="39">
        <f>Scorecard!U19</f>
        <v>3</v>
      </c>
      <c r="Y20" s="39">
        <f>Scorecard!V19</f>
        <v>5</v>
      </c>
      <c r="Z20" s="49"/>
      <c r="AA20" s="46">
        <f t="shared" si="0"/>
        <v>82</v>
      </c>
      <c r="AB20" s="47">
        <f>PRINT!J15</f>
        <v>5</v>
      </c>
      <c r="AC20" s="117">
        <f t="shared" si="1"/>
        <v>77</v>
      </c>
      <c r="AD20" s="128">
        <v>71</v>
      </c>
      <c r="AE20" s="185">
        <f>AC20+AD20</f>
        <v>148</v>
      </c>
      <c r="AF20" s="127">
        <f>Scorecard!X19</f>
        <v>82</v>
      </c>
      <c r="AG20" s="180">
        <v>-6</v>
      </c>
      <c r="AH20" s="119">
        <f t="shared" si="3"/>
        <v>26</v>
      </c>
      <c r="AI20" s="184">
        <f t="shared" si="2"/>
        <v>20</v>
      </c>
    </row>
    <row r="21" spans="1:35" ht="39.950000000000003" customHeight="1" thickBot="1" x14ac:dyDescent="0.3">
      <c r="A21" s="93">
        <f>PRINT!A16</f>
        <v>20</v>
      </c>
      <c r="B21" s="186" t="s">
        <v>403</v>
      </c>
      <c r="C21" s="93" t="str">
        <f>PRINT!C16</f>
        <v>D4</v>
      </c>
      <c r="D21" s="186" t="s">
        <v>403</v>
      </c>
      <c r="E21" s="96" t="str">
        <f>PRINT!E16</f>
        <v>09:30</v>
      </c>
      <c r="F21" s="94" t="str">
        <f>PRINT!F16</f>
        <v>Steve Klausman (SS)S</v>
      </c>
      <c r="G21" s="41">
        <f>PRINT!I16</f>
        <v>4.49</v>
      </c>
      <c r="H21" s="39">
        <f>Scorecard!E20</f>
        <v>5</v>
      </c>
      <c r="I21" s="39">
        <f>Scorecard!F20</f>
        <v>4</v>
      </c>
      <c r="J21" s="114">
        <f>Scorecard!G20</f>
        <v>5</v>
      </c>
      <c r="K21" s="116">
        <f>Scorecard!H20</f>
        <v>4</v>
      </c>
      <c r="L21" s="39">
        <f>Scorecard!I20</f>
        <v>4</v>
      </c>
      <c r="M21" s="42">
        <f>Scorecard!J20</f>
        <v>3</v>
      </c>
      <c r="N21" s="116">
        <f>Scorecard!K20</f>
        <v>5</v>
      </c>
      <c r="O21" s="39">
        <f>Scorecard!L20</f>
        <v>4</v>
      </c>
      <c r="P21" s="42">
        <f>Scorecard!M20</f>
        <v>4</v>
      </c>
      <c r="Q21" s="43">
        <f>Scorecard!N20</f>
        <v>4</v>
      </c>
      <c r="R21" s="39">
        <f>Scorecard!O20</f>
        <v>4</v>
      </c>
      <c r="S21" s="114">
        <f>Scorecard!P20</f>
        <v>5</v>
      </c>
      <c r="T21" s="116">
        <f>Scorecard!Q20</f>
        <v>5</v>
      </c>
      <c r="U21" s="39">
        <f>Scorecard!R20</f>
        <v>4</v>
      </c>
      <c r="V21" s="42">
        <f>Scorecard!S20</f>
        <v>5</v>
      </c>
      <c r="W21" s="43">
        <f>Scorecard!T20</f>
        <v>5</v>
      </c>
      <c r="X21" s="39">
        <f>Scorecard!U20</f>
        <v>3</v>
      </c>
      <c r="Y21" s="39">
        <f>Scorecard!V20</f>
        <v>5</v>
      </c>
      <c r="Z21" s="49"/>
      <c r="AA21" s="46">
        <f t="shared" si="0"/>
        <v>78</v>
      </c>
      <c r="AB21" s="47">
        <f>PRINT!J16</f>
        <v>1</v>
      </c>
      <c r="AC21" s="117">
        <f t="shared" si="1"/>
        <v>77</v>
      </c>
      <c r="AD21" s="187"/>
      <c r="AE21" s="188"/>
      <c r="AF21" s="127">
        <f>Scorecard!X20</f>
        <v>78</v>
      </c>
      <c r="AG21" s="180">
        <v>-6</v>
      </c>
      <c r="AH21" s="119">
        <f t="shared" si="3"/>
        <v>26</v>
      </c>
      <c r="AI21" s="184">
        <f t="shared" si="2"/>
        <v>20</v>
      </c>
    </row>
    <row r="22" spans="1:35" ht="39.950000000000003" customHeight="1" thickBot="1" x14ac:dyDescent="0.3">
      <c r="A22" s="93">
        <f>PRINT!A25</f>
        <v>20</v>
      </c>
      <c r="B22" s="189">
        <f>PRINT!B25</f>
        <v>0</v>
      </c>
      <c r="C22" s="93" t="str">
        <f>PRINT!C25</f>
        <v>S3</v>
      </c>
      <c r="D22" s="189">
        <f>PRINT!D25</f>
        <v>0</v>
      </c>
      <c r="E22" s="96" t="str">
        <f>PRINT!E25</f>
        <v>09:48</v>
      </c>
      <c r="F22" s="94" t="str">
        <f>PRINT!F25</f>
        <v>Bruce Parrish (S)</v>
      </c>
      <c r="G22" s="41">
        <f>PRINT!I25</f>
        <v>5.48</v>
      </c>
      <c r="H22" s="39">
        <f>Scorecard!E29</f>
        <v>4</v>
      </c>
      <c r="I22" s="39">
        <f>Scorecard!F29</f>
        <v>6</v>
      </c>
      <c r="J22" s="114">
        <f>Scorecard!G29</f>
        <v>6</v>
      </c>
      <c r="K22" s="116">
        <f>Scorecard!H29</f>
        <v>3</v>
      </c>
      <c r="L22" s="39">
        <f>Scorecard!I29</f>
        <v>5</v>
      </c>
      <c r="M22" s="42">
        <f>Scorecard!J29</f>
        <v>3</v>
      </c>
      <c r="N22" s="116">
        <f>Scorecard!K29</f>
        <v>7</v>
      </c>
      <c r="O22" s="39">
        <f>Scorecard!L29</f>
        <v>4</v>
      </c>
      <c r="P22" s="42">
        <f>Scorecard!M29</f>
        <v>7</v>
      </c>
      <c r="Q22" s="43">
        <f>Scorecard!N29</f>
        <v>4</v>
      </c>
      <c r="R22" s="39">
        <f>Scorecard!O29</f>
        <v>4</v>
      </c>
      <c r="S22" s="114">
        <f>Scorecard!P29</f>
        <v>5</v>
      </c>
      <c r="T22" s="116">
        <f>Scorecard!Q29</f>
        <v>4</v>
      </c>
      <c r="U22" s="39">
        <f>Scorecard!R29</f>
        <v>3</v>
      </c>
      <c r="V22" s="42">
        <f>Scorecard!S29</f>
        <v>4</v>
      </c>
      <c r="W22" s="43">
        <f>Scorecard!T29</f>
        <v>4</v>
      </c>
      <c r="X22" s="39">
        <f>Scorecard!U29</f>
        <v>2</v>
      </c>
      <c r="Y22" s="39">
        <f>Scorecard!V29</f>
        <v>5</v>
      </c>
      <c r="Z22" s="49"/>
      <c r="AA22" s="46">
        <f t="shared" si="0"/>
        <v>80</v>
      </c>
      <c r="AB22" s="47">
        <f>PRINT!J25</f>
        <v>2</v>
      </c>
      <c r="AC22" s="117">
        <f t="shared" si="1"/>
        <v>78</v>
      </c>
      <c r="AD22" s="187"/>
      <c r="AE22" s="188"/>
      <c r="AF22" s="127">
        <f>Scorecard!X29</f>
        <v>80</v>
      </c>
      <c r="AG22" s="180">
        <v>-8</v>
      </c>
      <c r="AH22" s="119">
        <f t="shared" si="3"/>
        <v>26</v>
      </c>
      <c r="AI22" s="184">
        <f t="shared" si="2"/>
        <v>18</v>
      </c>
    </row>
    <row r="23" spans="1:35" ht="39.950000000000003" customHeight="1" thickBot="1" x14ac:dyDescent="0.3">
      <c r="A23" s="93">
        <f>PRINT!A7</f>
        <v>0</v>
      </c>
      <c r="B23" s="93">
        <f>PRINT!B7</f>
        <v>5</v>
      </c>
      <c r="C23" s="93" t="str">
        <f>PRINT!C7</f>
        <v>C5</v>
      </c>
      <c r="D23" s="93" t="str">
        <f>PRINT!D7</f>
        <v>D9</v>
      </c>
      <c r="E23" s="96" t="str">
        <f>PRINT!E7</f>
        <v>09:12</v>
      </c>
      <c r="F23" s="94" t="str">
        <f>PRINT!F7</f>
        <v>David Ridgeway</v>
      </c>
      <c r="G23" s="41">
        <f>PRINT!I7</f>
        <v>5.55</v>
      </c>
      <c r="H23" s="39">
        <f>Scorecard!E11</f>
        <v>6</v>
      </c>
      <c r="I23" s="39">
        <f>Scorecard!F11</f>
        <v>4</v>
      </c>
      <c r="J23" s="114">
        <f>Scorecard!G11</f>
        <v>7</v>
      </c>
      <c r="K23" s="116">
        <f>Scorecard!H11</f>
        <v>3</v>
      </c>
      <c r="L23" s="39">
        <f>Scorecard!I11</f>
        <v>4</v>
      </c>
      <c r="M23" s="42">
        <f>Scorecard!J11</f>
        <v>3</v>
      </c>
      <c r="N23" s="116">
        <f>Scorecard!K11</f>
        <v>5</v>
      </c>
      <c r="O23" s="39">
        <f>Scorecard!L11</f>
        <v>6</v>
      </c>
      <c r="P23" s="42">
        <f>Scorecard!M11</f>
        <v>4</v>
      </c>
      <c r="Q23" s="43">
        <f>Scorecard!N11</f>
        <v>4</v>
      </c>
      <c r="R23" s="39">
        <f>Scorecard!O11</f>
        <v>4</v>
      </c>
      <c r="S23" s="114">
        <f>Scorecard!P11</f>
        <v>7</v>
      </c>
      <c r="T23" s="116">
        <f>Scorecard!Q11</f>
        <v>5</v>
      </c>
      <c r="U23" s="39">
        <f>Scorecard!R11</f>
        <v>3</v>
      </c>
      <c r="V23" s="42">
        <f>Scorecard!S11</f>
        <v>5</v>
      </c>
      <c r="W23" s="43">
        <f>Scorecard!T11</f>
        <v>5</v>
      </c>
      <c r="X23" s="39">
        <f>Scorecard!U11</f>
        <v>4</v>
      </c>
      <c r="Y23" s="39">
        <f>Scorecard!V11</f>
        <v>6</v>
      </c>
      <c r="Z23" s="49"/>
      <c r="AA23" s="46">
        <f t="shared" si="0"/>
        <v>85</v>
      </c>
      <c r="AB23" s="47">
        <f>PRINT!J7</f>
        <v>6</v>
      </c>
      <c r="AC23" s="117">
        <f t="shared" si="1"/>
        <v>79</v>
      </c>
      <c r="AD23" s="128">
        <v>75</v>
      </c>
      <c r="AE23" s="185">
        <f t="shared" ref="AE23:AE29" si="5">AC23+AD23</f>
        <v>154</v>
      </c>
      <c r="AF23" s="127">
        <f>Scorecard!X11</f>
        <v>85</v>
      </c>
      <c r="AG23" s="180">
        <v>-9</v>
      </c>
      <c r="AH23" s="119">
        <f t="shared" si="3"/>
        <v>26</v>
      </c>
      <c r="AI23" s="184">
        <f t="shared" si="2"/>
        <v>17</v>
      </c>
    </row>
    <row r="24" spans="1:35" ht="39.950000000000003" customHeight="1" thickBot="1" x14ac:dyDescent="0.3">
      <c r="A24" s="186" t="str">
        <f>PRINT!A12</f>
        <v>X</v>
      </c>
      <c r="B24" s="93">
        <f>PRINT!B12</f>
        <v>5</v>
      </c>
      <c r="C24" s="93" t="str">
        <f>PRINT!C12</f>
        <v>C10</v>
      </c>
      <c r="D24" s="93" t="str">
        <f>PRINT!D12</f>
        <v>D6</v>
      </c>
      <c r="E24" s="96" t="str">
        <f>PRINT!E12</f>
        <v>09:21</v>
      </c>
      <c r="F24" s="94" t="str">
        <f>PRINT!F12</f>
        <v>Hayes Jones (SS) S</v>
      </c>
      <c r="G24" s="41">
        <f>PRINT!I12</f>
        <v>19.59</v>
      </c>
      <c r="H24" s="39">
        <f>Scorecard!E16</f>
        <v>8</v>
      </c>
      <c r="I24" s="39">
        <f>Scorecard!F16</f>
        <v>5</v>
      </c>
      <c r="J24" s="114">
        <f>Scorecard!G16</f>
        <v>6</v>
      </c>
      <c r="K24" s="116">
        <f>Scorecard!H16</f>
        <v>6</v>
      </c>
      <c r="L24" s="39">
        <f>Scorecard!I16</f>
        <v>6</v>
      </c>
      <c r="M24" s="42">
        <f>Scorecard!J16</f>
        <v>3</v>
      </c>
      <c r="N24" s="116">
        <f>Scorecard!K16</f>
        <v>8</v>
      </c>
      <c r="O24" s="39">
        <f>Scorecard!L16</f>
        <v>5</v>
      </c>
      <c r="P24" s="42">
        <f>Scorecard!M16</f>
        <v>7</v>
      </c>
      <c r="Q24" s="43">
        <f>Scorecard!N16</f>
        <v>5</v>
      </c>
      <c r="R24" s="39">
        <f>Scorecard!O16</f>
        <v>5</v>
      </c>
      <c r="S24" s="114">
        <f>Scorecard!P16</f>
        <v>5</v>
      </c>
      <c r="T24" s="116">
        <f>Scorecard!Q16</f>
        <v>5</v>
      </c>
      <c r="U24" s="39">
        <f>Scorecard!R16</f>
        <v>4</v>
      </c>
      <c r="V24" s="42">
        <f>Scorecard!S16</f>
        <v>5</v>
      </c>
      <c r="W24" s="43">
        <f>Scorecard!T16</f>
        <v>5</v>
      </c>
      <c r="X24" s="39">
        <f>Scorecard!U16</f>
        <v>3</v>
      </c>
      <c r="Y24" s="39">
        <f>Scorecard!V16</f>
        <v>6</v>
      </c>
      <c r="Z24" s="49"/>
      <c r="AA24" s="46">
        <f t="shared" si="0"/>
        <v>97</v>
      </c>
      <c r="AB24" s="47">
        <f>PRINT!J12</f>
        <v>18</v>
      </c>
      <c r="AC24" s="117">
        <f t="shared" si="1"/>
        <v>79</v>
      </c>
      <c r="AD24" s="128">
        <v>72</v>
      </c>
      <c r="AE24" s="185">
        <f t="shared" si="5"/>
        <v>151</v>
      </c>
      <c r="AF24" s="127">
        <f>Scorecard!X16</f>
        <v>97</v>
      </c>
      <c r="AG24" s="180">
        <v>-9</v>
      </c>
      <c r="AH24" s="119">
        <f t="shared" si="3"/>
        <v>26</v>
      </c>
      <c r="AI24" s="184">
        <f t="shared" si="2"/>
        <v>17</v>
      </c>
    </row>
    <row r="25" spans="1:35" ht="39.950000000000003" customHeight="1" thickBot="1" x14ac:dyDescent="0.3">
      <c r="A25" s="186" t="str">
        <f>PRINT!A20</f>
        <v>X</v>
      </c>
      <c r="B25" s="93">
        <f>PRINT!B20</f>
        <v>5</v>
      </c>
      <c r="C25" s="93" t="str">
        <f>PRINT!C20</f>
        <v>D8</v>
      </c>
      <c r="D25" s="93" t="str">
        <f>PRINT!D20</f>
        <v>D5</v>
      </c>
      <c r="E25" s="96" t="str">
        <f>PRINT!E20</f>
        <v>09:39</v>
      </c>
      <c r="F25" s="94" t="str">
        <f>PRINT!F20</f>
        <v>John Collier (SS)</v>
      </c>
      <c r="G25" s="41">
        <f>PRINT!I20</f>
        <v>18.04</v>
      </c>
      <c r="H25" s="39">
        <f>Scorecard!E24</f>
        <v>5</v>
      </c>
      <c r="I25" s="39">
        <f>Scorecard!F24</f>
        <v>6</v>
      </c>
      <c r="J25" s="114">
        <f>Scorecard!G24</f>
        <v>6</v>
      </c>
      <c r="K25" s="116">
        <f>Scorecard!H24</f>
        <v>4</v>
      </c>
      <c r="L25" s="39">
        <f>Scorecard!I24</f>
        <v>5</v>
      </c>
      <c r="M25" s="42">
        <f>Scorecard!J24</f>
        <v>4</v>
      </c>
      <c r="N25" s="116">
        <f>Scorecard!K24</f>
        <v>7</v>
      </c>
      <c r="O25" s="39">
        <f>Scorecard!L24</f>
        <v>6</v>
      </c>
      <c r="P25" s="42">
        <f>Scorecard!M24</f>
        <v>6</v>
      </c>
      <c r="Q25" s="43">
        <f>Scorecard!N24</f>
        <v>4</v>
      </c>
      <c r="R25" s="39">
        <f>Scorecard!O24</f>
        <v>4</v>
      </c>
      <c r="S25" s="114">
        <f>Scorecard!P24</f>
        <v>7</v>
      </c>
      <c r="T25" s="116">
        <f>Scorecard!Q24</f>
        <v>4</v>
      </c>
      <c r="U25" s="39">
        <f>Scorecard!R24</f>
        <v>3</v>
      </c>
      <c r="V25" s="42">
        <f>Scorecard!S24</f>
        <v>5</v>
      </c>
      <c r="W25" s="43">
        <f>Scorecard!T24</f>
        <v>5</v>
      </c>
      <c r="X25" s="39">
        <f>Scorecard!U24</f>
        <v>3</v>
      </c>
      <c r="Y25" s="39">
        <f>Scorecard!V24</f>
        <v>7</v>
      </c>
      <c r="Z25" s="49"/>
      <c r="AA25" s="46">
        <f t="shared" si="0"/>
        <v>91</v>
      </c>
      <c r="AB25" s="47">
        <f>PRINT!J20</f>
        <v>12</v>
      </c>
      <c r="AC25" s="117">
        <f t="shared" si="1"/>
        <v>79</v>
      </c>
      <c r="AD25" s="128">
        <v>75</v>
      </c>
      <c r="AE25" s="185">
        <f t="shared" si="5"/>
        <v>154</v>
      </c>
      <c r="AF25" s="127">
        <f>Scorecard!X24</f>
        <v>91</v>
      </c>
      <c r="AG25" s="180">
        <v>-9</v>
      </c>
      <c r="AH25" s="119">
        <f t="shared" si="3"/>
        <v>26</v>
      </c>
      <c r="AI25" s="184">
        <f t="shared" si="2"/>
        <v>17</v>
      </c>
    </row>
    <row r="26" spans="1:35" ht="39.950000000000003" customHeight="1" thickBot="1" x14ac:dyDescent="0.3">
      <c r="A26" s="186" t="str">
        <f>PRINT!A23</f>
        <v>X</v>
      </c>
      <c r="B26" s="93">
        <f>PRINT!B23</f>
        <v>5</v>
      </c>
      <c r="C26" s="93" t="str">
        <f>PRINT!C23</f>
        <v>SA</v>
      </c>
      <c r="D26" s="93" t="str">
        <f>PRINT!D23</f>
        <v>S2</v>
      </c>
      <c r="E26" s="96" t="str">
        <f>PRINT!E23</f>
        <v>09:48</v>
      </c>
      <c r="F26" s="94" t="str">
        <f>PRINT!F23</f>
        <v>Ron Ressler (SS)S</v>
      </c>
      <c r="G26" s="41">
        <f>PRINT!I23</f>
        <v>13.94</v>
      </c>
      <c r="H26" s="39">
        <f>Scorecard!E27</f>
        <v>5</v>
      </c>
      <c r="I26" s="39">
        <f>Scorecard!F27</f>
        <v>6</v>
      </c>
      <c r="J26" s="114">
        <f>Scorecard!G27</f>
        <v>6</v>
      </c>
      <c r="K26" s="116">
        <f>Scorecard!H27</f>
        <v>3</v>
      </c>
      <c r="L26" s="39">
        <f>Scorecard!I27</f>
        <v>6</v>
      </c>
      <c r="M26" s="42">
        <f>Scorecard!J27</f>
        <v>4</v>
      </c>
      <c r="N26" s="116">
        <f>Scorecard!K27</f>
        <v>5</v>
      </c>
      <c r="O26" s="39">
        <f>Scorecard!L27</f>
        <v>4</v>
      </c>
      <c r="P26" s="42">
        <f>Scorecard!M27</f>
        <v>7</v>
      </c>
      <c r="Q26" s="43">
        <f>Scorecard!N27</f>
        <v>6</v>
      </c>
      <c r="R26" s="39">
        <f>Scorecard!O27</f>
        <v>6</v>
      </c>
      <c r="S26" s="114">
        <f>Scorecard!P27</f>
        <v>7</v>
      </c>
      <c r="T26" s="116">
        <f>Scorecard!Q27</f>
        <v>5</v>
      </c>
      <c r="U26" s="39">
        <f>Scorecard!R27</f>
        <v>4</v>
      </c>
      <c r="V26" s="42">
        <f>Scorecard!S27</f>
        <v>4</v>
      </c>
      <c r="W26" s="43">
        <f>Scorecard!T27</f>
        <v>5</v>
      </c>
      <c r="X26" s="39">
        <f>Scorecard!U27</f>
        <v>4</v>
      </c>
      <c r="Y26" s="39">
        <f>Scorecard!V27</f>
        <v>4</v>
      </c>
      <c r="Z26" s="49"/>
      <c r="AA26" s="46">
        <f t="shared" si="0"/>
        <v>91</v>
      </c>
      <c r="AB26" s="47">
        <f>PRINT!J23</f>
        <v>12</v>
      </c>
      <c r="AC26" s="117">
        <f t="shared" si="1"/>
        <v>79</v>
      </c>
      <c r="AD26" s="128">
        <v>72</v>
      </c>
      <c r="AE26" s="185">
        <f t="shared" si="5"/>
        <v>151</v>
      </c>
      <c r="AF26" s="127">
        <f>Scorecard!X27</f>
        <v>91</v>
      </c>
      <c r="AG26" s="180">
        <v>-9</v>
      </c>
      <c r="AH26" s="119">
        <f t="shared" si="3"/>
        <v>26</v>
      </c>
      <c r="AI26" s="184">
        <f t="shared" si="2"/>
        <v>17</v>
      </c>
    </row>
    <row r="27" spans="1:35" ht="39.950000000000003" customHeight="1" thickBot="1" x14ac:dyDescent="0.3">
      <c r="A27" s="186" t="str">
        <f>PRINT!A30</f>
        <v>X</v>
      </c>
      <c r="B27" s="93">
        <f>PRINT!B30</f>
        <v>5</v>
      </c>
      <c r="C27" s="93" t="str">
        <f>PRINT!C30</f>
        <v>S8</v>
      </c>
      <c r="D27" s="93" t="str">
        <f>PRINT!D30</f>
        <v>D10</v>
      </c>
      <c r="E27" s="96" t="str">
        <f>PRINT!E30</f>
        <v>09:57</v>
      </c>
      <c r="F27" s="94" t="str">
        <f>PRINT!F30</f>
        <v>Ron Couture (SS)</v>
      </c>
      <c r="G27" s="41">
        <f>PRINT!I30</f>
        <v>20.96</v>
      </c>
      <c r="H27" s="39">
        <f>Scorecard!E34</f>
        <v>5</v>
      </c>
      <c r="I27" s="39">
        <f>Scorecard!F34</f>
        <v>6</v>
      </c>
      <c r="J27" s="114">
        <f>Scorecard!G34</f>
        <v>7</v>
      </c>
      <c r="K27" s="116">
        <f>Scorecard!H34</f>
        <v>4</v>
      </c>
      <c r="L27" s="39">
        <f>Scorecard!I34</f>
        <v>4</v>
      </c>
      <c r="M27" s="42">
        <f>Scorecard!J34</f>
        <v>4</v>
      </c>
      <c r="N27" s="116">
        <f>Scorecard!K34</f>
        <v>5</v>
      </c>
      <c r="O27" s="39">
        <f>Scorecard!L34</f>
        <v>6</v>
      </c>
      <c r="P27" s="42">
        <f>Scorecard!M34</f>
        <v>5</v>
      </c>
      <c r="Q27" s="43">
        <f>Scorecard!N34</f>
        <v>5</v>
      </c>
      <c r="R27" s="39">
        <f>Scorecard!O34</f>
        <v>4</v>
      </c>
      <c r="S27" s="114">
        <f>Scorecard!P34</f>
        <v>7</v>
      </c>
      <c r="T27" s="116">
        <f>Scorecard!Q34</f>
        <v>6</v>
      </c>
      <c r="U27" s="39">
        <f>Scorecard!R34</f>
        <v>5</v>
      </c>
      <c r="V27" s="42">
        <f>Scorecard!S34</f>
        <v>5</v>
      </c>
      <c r="W27" s="43">
        <f>Scorecard!T34</f>
        <v>6</v>
      </c>
      <c r="X27" s="39">
        <f>Scorecard!U34</f>
        <v>4</v>
      </c>
      <c r="Y27" s="39">
        <f>Scorecard!V34</f>
        <v>6</v>
      </c>
      <c r="Z27" s="49"/>
      <c r="AA27" s="46">
        <f t="shared" si="0"/>
        <v>94</v>
      </c>
      <c r="AB27" s="47">
        <f>PRINT!J30</f>
        <v>15</v>
      </c>
      <c r="AC27" s="117">
        <f t="shared" si="1"/>
        <v>79</v>
      </c>
      <c r="AD27" s="128">
        <v>70</v>
      </c>
      <c r="AE27" s="185">
        <f t="shared" si="5"/>
        <v>149</v>
      </c>
      <c r="AF27" s="127">
        <f>Scorecard!X34</f>
        <v>94</v>
      </c>
      <c r="AG27" s="180">
        <v>-9</v>
      </c>
      <c r="AH27" s="119">
        <f t="shared" si="3"/>
        <v>26</v>
      </c>
      <c r="AI27" s="184">
        <f t="shared" si="2"/>
        <v>17</v>
      </c>
    </row>
    <row r="28" spans="1:35" ht="39.950000000000003" customHeight="1" thickBot="1" x14ac:dyDescent="0.3">
      <c r="A28" s="186" t="str">
        <f>PRINT!A14</f>
        <v>X</v>
      </c>
      <c r="B28" s="93">
        <f>PRINT!B14</f>
        <v>5</v>
      </c>
      <c r="C28" s="93" t="str">
        <f>PRINT!C14</f>
        <v>D2</v>
      </c>
      <c r="D28" s="93" t="str">
        <f>PRINT!D14</f>
        <v>C6</v>
      </c>
      <c r="E28" s="96" t="str">
        <f>PRINT!E14</f>
        <v>09:21</v>
      </c>
      <c r="F28" s="94" t="str">
        <f>PRINT!F14</f>
        <v>Michael Palazzolo (S)</v>
      </c>
      <c r="G28" s="41">
        <f>PRINT!I14</f>
        <v>17.600000000000001</v>
      </c>
      <c r="H28" s="39">
        <f>Scorecard!E18</f>
        <v>7</v>
      </c>
      <c r="I28" s="39">
        <f>Scorecard!F18</f>
        <v>5</v>
      </c>
      <c r="J28" s="114">
        <f>Scorecard!G18</f>
        <v>5</v>
      </c>
      <c r="K28" s="116">
        <f>Scorecard!H18</f>
        <v>6</v>
      </c>
      <c r="L28" s="39">
        <f>Scorecard!I18</f>
        <v>4</v>
      </c>
      <c r="M28" s="42">
        <f>Scorecard!J18</f>
        <v>4</v>
      </c>
      <c r="N28" s="116">
        <f>Scorecard!K18</f>
        <v>8</v>
      </c>
      <c r="O28" s="39">
        <f>Scorecard!L18</f>
        <v>5</v>
      </c>
      <c r="P28" s="42">
        <f>Scorecard!M18</f>
        <v>6</v>
      </c>
      <c r="Q28" s="43">
        <f>Scorecard!N18</f>
        <v>5</v>
      </c>
      <c r="R28" s="39">
        <f>Scorecard!O18</f>
        <v>4</v>
      </c>
      <c r="S28" s="114">
        <f>Scorecard!P18</f>
        <v>5</v>
      </c>
      <c r="T28" s="116">
        <f>Scorecard!Q18</f>
        <v>5</v>
      </c>
      <c r="U28" s="39">
        <f>Scorecard!R18</f>
        <v>4</v>
      </c>
      <c r="V28" s="42">
        <f>Scorecard!S18</f>
        <v>4</v>
      </c>
      <c r="W28" s="43">
        <f>Scorecard!T18</f>
        <v>6</v>
      </c>
      <c r="X28" s="39">
        <f>Scorecard!U18</f>
        <v>6</v>
      </c>
      <c r="Y28" s="39">
        <f>Scorecard!V18</f>
        <v>8</v>
      </c>
      <c r="Z28" s="49"/>
      <c r="AA28" s="46">
        <f t="shared" si="0"/>
        <v>97</v>
      </c>
      <c r="AB28" s="47">
        <f>PRINT!J14</f>
        <v>16</v>
      </c>
      <c r="AC28" s="117">
        <f t="shared" si="1"/>
        <v>81</v>
      </c>
      <c r="AD28" s="128">
        <v>75</v>
      </c>
      <c r="AE28" s="185">
        <f t="shared" si="5"/>
        <v>156</v>
      </c>
      <c r="AF28" s="127">
        <f>Scorecard!X18</f>
        <v>97</v>
      </c>
      <c r="AG28" s="180">
        <v>-14</v>
      </c>
      <c r="AH28" s="119">
        <f t="shared" si="3"/>
        <v>26</v>
      </c>
      <c r="AI28" s="184">
        <f t="shared" si="2"/>
        <v>12</v>
      </c>
    </row>
    <row r="29" spans="1:35" ht="39.950000000000003" customHeight="1" thickBot="1" x14ac:dyDescent="0.3">
      <c r="A29" s="186" t="str">
        <f>PRINT!A28</f>
        <v>X</v>
      </c>
      <c r="B29" s="93">
        <f>PRINT!B28</f>
        <v>5</v>
      </c>
      <c r="C29" s="93" t="str">
        <f>PRINT!C28</f>
        <v>S6</v>
      </c>
      <c r="D29" s="93" t="str">
        <f>PRINT!D28</f>
        <v>D8</v>
      </c>
      <c r="E29" s="96" t="str">
        <f>PRINT!E28</f>
        <v>09:57</v>
      </c>
      <c r="F29" s="94" t="str">
        <f>PRINT!F28</f>
        <v>John Thurston (S)</v>
      </c>
      <c r="G29" s="41">
        <f>PRINT!I28</f>
        <v>11.75</v>
      </c>
      <c r="H29" s="39">
        <f>Scorecard!E32</f>
        <v>4</v>
      </c>
      <c r="I29" s="39">
        <f>Scorecard!F32</f>
        <v>4</v>
      </c>
      <c r="J29" s="114">
        <f>Scorecard!G32</f>
        <v>6</v>
      </c>
      <c r="K29" s="116">
        <f>Scorecard!H32</f>
        <v>4</v>
      </c>
      <c r="L29" s="39">
        <f>Scorecard!I32</f>
        <v>5</v>
      </c>
      <c r="M29" s="42">
        <f>Scorecard!J32</f>
        <v>3</v>
      </c>
      <c r="N29" s="116">
        <f>Scorecard!K32</f>
        <v>5</v>
      </c>
      <c r="O29" s="39">
        <f>Scorecard!L32</f>
        <v>5</v>
      </c>
      <c r="P29" s="42">
        <f>Scorecard!M32</f>
        <v>6</v>
      </c>
      <c r="Q29" s="43">
        <f>Scorecard!N32</f>
        <v>5</v>
      </c>
      <c r="R29" s="39">
        <f>Scorecard!O32</f>
        <v>5</v>
      </c>
      <c r="S29" s="114">
        <f>Scorecard!P32</f>
        <v>6</v>
      </c>
      <c r="T29" s="116">
        <f>Scorecard!Q32</f>
        <v>6</v>
      </c>
      <c r="U29" s="39">
        <f>Scorecard!R32</f>
        <v>4</v>
      </c>
      <c r="V29" s="42">
        <f>Scorecard!S32</f>
        <v>6</v>
      </c>
      <c r="W29" s="43">
        <f>Scorecard!T32</f>
        <v>7</v>
      </c>
      <c r="X29" s="39">
        <f>Scorecard!U32</f>
        <v>3</v>
      </c>
      <c r="Y29" s="39">
        <f>Scorecard!V32</f>
        <v>7</v>
      </c>
      <c r="Z29" s="49"/>
      <c r="AA29" s="46">
        <f t="shared" si="0"/>
        <v>91</v>
      </c>
      <c r="AB29" s="47">
        <f>PRINT!J28</f>
        <v>9</v>
      </c>
      <c r="AC29" s="117">
        <f t="shared" si="1"/>
        <v>82</v>
      </c>
      <c r="AD29" s="128">
        <v>79</v>
      </c>
      <c r="AE29" s="185">
        <f t="shared" si="5"/>
        <v>161</v>
      </c>
      <c r="AF29" s="127">
        <f>Scorecard!X32</f>
        <v>90</v>
      </c>
      <c r="AG29" s="180">
        <v>-15</v>
      </c>
      <c r="AH29" s="119">
        <f t="shared" si="3"/>
        <v>26</v>
      </c>
      <c r="AI29" s="184">
        <f t="shared" si="2"/>
        <v>11</v>
      </c>
    </row>
    <row r="30" spans="1:35" s="9" customFormat="1" ht="15" x14ac:dyDescent="0.25">
      <c r="A30" s="40">
        <f>SUM(A4:A29)/20</f>
        <v>13</v>
      </c>
      <c r="B30" s="40">
        <f>SUM(B4:B29)/5</f>
        <v>21</v>
      </c>
      <c r="C30" s="50">
        <f>+PRINT!C43</f>
        <v>26</v>
      </c>
      <c r="D30" s="51" t="s">
        <v>41</v>
      </c>
      <c r="E30" s="40"/>
      <c r="F30" s="40"/>
      <c r="G30" s="52"/>
      <c r="H30" s="59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4"/>
      <c r="T30" s="54"/>
      <c r="U30" s="54"/>
      <c r="V30" s="54"/>
      <c r="W30" s="54"/>
      <c r="X30" s="54"/>
      <c r="Y30" s="55"/>
      <c r="Z30" s="55"/>
      <c r="AA30" s="97">
        <f>AVERAGE(AA4:AA29)</f>
        <v>85.84615384615384</v>
      </c>
      <c r="AB30" s="56"/>
      <c r="AC30" s="99">
        <f>AVERAGE(AC4:AC29)</f>
        <v>74.92307692307692</v>
      </c>
      <c r="AD30" s="57"/>
      <c r="AE30" s="57"/>
      <c r="AF30" s="57"/>
      <c r="AG30" s="57"/>
      <c r="AH30" s="57"/>
      <c r="AI30" s="5"/>
    </row>
    <row r="31" spans="1:35" s="9" customFormat="1" ht="12.75" x14ac:dyDescent="0.25">
      <c r="A31" s="1"/>
      <c r="B31" s="1"/>
      <c r="C31" s="11"/>
      <c r="D31" s="10"/>
      <c r="E31" s="1"/>
      <c r="F31" s="1"/>
      <c r="G31" s="10"/>
      <c r="H31" s="4"/>
      <c r="I31" s="2"/>
      <c r="J31" s="2"/>
      <c r="K31" s="2"/>
      <c r="L31" s="2"/>
      <c r="M31" s="2"/>
      <c r="N31" s="2"/>
      <c r="O31" s="2"/>
      <c r="P31" s="2"/>
      <c r="Q31" s="2"/>
      <c r="R31" s="2"/>
      <c r="S31" s="3"/>
      <c r="T31" s="3"/>
      <c r="U31" s="3"/>
      <c r="V31" s="3"/>
      <c r="W31" s="3"/>
      <c r="X31" s="3"/>
      <c r="Y31" s="20"/>
      <c r="Z31" s="23"/>
      <c r="AA31" s="98" t="s">
        <v>40</v>
      </c>
      <c r="AB31" s="21"/>
      <c r="AC31" s="98" t="s">
        <v>40</v>
      </c>
      <c r="AD31" s="22"/>
      <c r="AE31" s="22"/>
      <c r="AF31" s="22"/>
      <c r="AG31" s="22"/>
      <c r="AH31" s="22"/>
      <c r="AI31" s="5"/>
    </row>
    <row r="32" spans="1:35" s="9" customFormat="1" ht="39.950000000000003" customHeight="1" thickBot="1" x14ac:dyDescent="0.3">
      <c r="A32" s="6"/>
      <c r="B32" s="16"/>
      <c r="C32" s="1"/>
      <c r="D32" s="1"/>
      <c r="E32" s="1"/>
      <c r="F32" s="1"/>
      <c r="G32" s="12"/>
      <c r="P32" s="13"/>
      <c r="R32" s="13"/>
      <c r="AB32" s="14"/>
      <c r="AC32" s="17"/>
      <c r="AD32" s="10"/>
      <c r="AE32" s="18"/>
      <c r="AI32" s="5"/>
    </row>
    <row r="33" spans="1:54" s="9" customFormat="1" ht="39.950000000000003" customHeight="1" thickBot="1" x14ac:dyDescent="0.3">
      <c r="A33" s="337" t="s">
        <v>277</v>
      </c>
      <c r="B33" s="338"/>
      <c r="C33" s="338"/>
      <c r="D33" s="338"/>
      <c r="E33" s="338" t="s">
        <v>35</v>
      </c>
      <c r="F33" s="339"/>
      <c r="H33" s="337" t="s">
        <v>270</v>
      </c>
      <c r="I33" s="338"/>
      <c r="J33" s="338"/>
      <c r="K33" s="338"/>
      <c r="L33" s="338" t="s">
        <v>35</v>
      </c>
      <c r="M33" s="338"/>
      <c r="N33" s="338"/>
      <c r="O33" s="339"/>
      <c r="Q33" s="345" t="s">
        <v>269</v>
      </c>
      <c r="R33" s="346"/>
      <c r="S33" s="346"/>
      <c r="T33" s="346"/>
      <c r="U33" s="346"/>
      <c r="V33" s="346"/>
      <c r="W33" s="346"/>
      <c r="X33" s="347"/>
      <c r="Y33" s="57"/>
      <c r="Z33" s="384" t="s">
        <v>43</v>
      </c>
      <c r="AA33" s="385"/>
      <c r="AB33" s="385"/>
      <c r="AC33" s="385"/>
      <c r="AD33" s="385"/>
      <c r="AE33" s="385"/>
      <c r="AF33" s="385"/>
      <c r="AG33" s="386"/>
      <c r="AH33" s="81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</row>
    <row r="34" spans="1:54" s="9" customFormat="1" ht="39.950000000000003" customHeight="1" x14ac:dyDescent="0.25">
      <c r="A34" s="313" t="s">
        <v>19</v>
      </c>
      <c r="B34" s="314"/>
      <c r="C34" s="349">
        <v>26</v>
      </c>
      <c r="D34" s="314"/>
      <c r="E34" s="314" t="s">
        <v>409</v>
      </c>
      <c r="F34" s="340"/>
      <c r="H34" s="313" t="s">
        <v>19</v>
      </c>
      <c r="I34" s="314"/>
      <c r="J34" s="315">
        <v>42</v>
      </c>
      <c r="K34" s="315"/>
      <c r="L34" s="316" t="s">
        <v>412</v>
      </c>
      <c r="M34" s="316"/>
      <c r="N34" s="316"/>
      <c r="O34" s="317"/>
      <c r="Q34" s="343" t="s">
        <v>20</v>
      </c>
      <c r="R34" s="343"/>
      <c r="S34" s="343"/>
      <c r="T34" s="343"/>
      <c r="U34" s="343"/>
      <c r="V34" s="351">
        <v>13</v>
      </c>
      <c r="W34" s="351"/>
      <c r="X34" s="351"/>
      <c r="Y34" s="57"/>
      <c r="Z34" s="381" t="s">
        <v>116</v>
      </c>
      <c r="AA34" s="382"/>
      <c r="AB34" s="383"/>
      <c r="AC34" s="100">
        <v>2</v>
      </c>
      <c r="AD34" s="359" t="s">
        <v>406</v>
      </c>
      <c r="AE34" s="359"/>
      <c r="AF34" s="359"/>
      <c r="AG34" s="168">
        <v>13</v>
      </c>
      <c r="AH34" s="81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</row>
    <row r="35" spans="1:54" ht="39.950000000000003" customHeight="1" x14ac:dyDescent="0.25">
      <c r="A35" s="313" t="s">
        <v>55</v>
      </c>
      <c r="B35" s="314"/>
      <c r="C35" s="349">
        <v>6</v>
      </c>
      <c r="D35" s="314"/>
      <c r="E35" s="341" t="s">
        <v>411</v>
      </c>
      <c r="F35" s="342"/>
      <c r="H35" s="313" t="s">
        <v>19</v>
      </c>
      <c r="I35" s="314"/>
      <c r="J35" s="315">
        <v>42</v>
      </c>
      <c r="K35" s="315"/>
      <c r="L35" s="318" t="s">
        <v>116</v>
      </c>
      <c r="M35" s="318"/>
      <c r="N35" s="318"/>
      <c r="O35" s="319"/>
      <c r="Q35" s="344" t="s">
        <v>36</v>
      </c>
      <c r="R35" s="344"/>
      <c r="S35" s="344"/>
      <c r="T35" s="344"/>
      <c r="U35" s="344"/>
      <c r="V35" s="352">
        <v>260</v>
      </c>
      <c r="W35" s="352"/>
      <c r="X35" s="352"/>
      <c r="Y35" s="40"/>
      <c r="Z35" s="356" t="s">
        <v>228</v>
      </c>
      <c r="AA35" s="357"/>
      <c r="AB35" s="358"/>
      <c r="AC35" s="191">
        <v>7</v>
      </c>
      <c r="AD35" s="381" t="s">
        <v>407</v>
      </c>
      <c r="AE35" s="382"/>
      <c r="AF35" s="383"/>
      <c r="AG35" s="168">
        <v>16</v>
      </c>
      <c r="AH35" s="81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</row>
    <row r="36" spans="1:54" ht="39.950000000000003" customHeight="1" x14ac:dyDescent="0.25">
      <c r="A36" s="326" t="s">
        <v>53</v>
      </c>
      <c r="B36" s="327"/>
      <c r="C36" s="350">
        <v>2</v>
      </c>
      <c r="D36" s="327"/>
      <c r="E36" s="327" t="s">
        <v>272</v>
      </c>
      <c r="F36" s="348"/>
      <c r="H36" s="326" t="s">
        <v>53</v>
      </c>
      <c r="I36" s="327"/>
      <c r="J36" s="328">
        <v>21</v>
      </c>
      <c r="K36" s="328"/>
      <c r="L36" s="329" t="s">
        <v>228</v>
      </c>
      <c r="M36" s="329"/>
      <c r="N36" s="329"/>
      <c r="O36" s="330"/>
      <c r="Q36" s="344" t="s">
        <v>22</v>
      </c>
      <c r="R36" s="344"/>
      <c r="S36" s="344"/>
      <c r="T36" s="344"/>
      <c r="U36" s="344"/>
      <c r="V36" s="353">
        <v>8</v>
      </c>
      <c r="W36" s="353"/>
      <c r="X36" s="353"/>
      <c r="Y36" s="40"/>
      <c r="Z36" s="356" t="s">
        <v>407</v>
      </c>
      <c r="AA36" s="357"/>
      <c r="AB36" s="358"/>
      <c r="AC36" s="100">
        <v>10</v>
      </c>
      <c r="AD36" s="359" t="s">
        <v>362</v>
      </c>
      <c r="AE36" s="359"/>
      <c r="AF36" s="359"/>
      <c r="AG36" s="138">
        <v>17</v>
      </c>
      <c r="AH36" s="81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</row>
    <row r="37" spans="1:54" ht="39.950000000000003" customHeight="1" thickBot="1" x14ac:dyDescent="0.3">
      <c r="E37" s="8"/>
      <c r="F37" s="8"/>
      <c r="Q37" s="344" t="s">
        <v>51</v>
      </c>
      <c r="R37" s="344"/>
      <c r="S37" s="344"/>
      <c r="T37" s="344"/>
      <c r="U37" s="344"/>
      <c r="V37" s="352">
        <v>32</v>
      </c>
      <c r="W37" s="352"/>
      <c r="X37" s="352"/>
      <c r="Y37" s="40"/>
      <c r="Z37" s="359" t="s">
        <v>228</v>
      </c>
      <c r="AA37" s="359"/>
      <c r="AB37" s="359"/>
      <c r="AC37" s="191">
        <v>11</v>
      </c>
      <c r="AD37" s="381" t="s">
        <v>116</v>
      </c>
      <c r="AE37" s="382"/>
      <c r="AF37" s="383"/>
      <c r="AG37" s="168">
        <v>18</v>
      </c>
      <c r="AH37" s="81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</row>
    <row r="38" spans="1:54" ht="39.950000000000003" customHeight="1" thickBot="1" x14ac:dyDescent="0.3">
      <c r="E38" s="8"/>
      <c r="F38" s="8"/>
      <c r="H38" s="331" t="s">
        <v>271</v>
      </c>
      <c r="I38" s="332"/>
      <c r="J38" s="332"/>
      <c r="K38" s="332"/>
      <c r="L38" s="332"/>
      <c r="M38" s="332"/>
      <c r="N38" s="332"/>
      <c r="O38" s="333"/>
      <c r="Q38" s="344" t="s">
        <v>52</v>
      </c>
      <c r="R38" s="344"/>
      <c r="S38" s="344"/>
      <c r="T38" s="344"/>
      <c r="U38" s="344"/>
      <c r="V38" s="352">
        <f>V36*V37</f>
        <v>256</v>
      </c>
      <c r="W38" s="352"/>
      <c r="X38" s="352"/>
      <c r="Y38" s="40"/>
      <c r="Z38" s="359"/>
      <c r="AA38" s="359"/>
      <c r="AB38" s="359"/>
      <c r="AC38" s="168"/>
      <c r="AD38" s="359"/>
      <c r="AE38" s="359"/>
      <c r="AF38" s="359"/>
      <c r="AG38" s="101"/>
      <c r="AH38" s="81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</row>
    <row r="39" spans="1:54" s="9" customFormat="1" ht="39.950000000000003" customHeight="1" x14ac:dyDescent="0.25">
      <c r="H39" s="334" t="s">
        <v>410</v>
      </c>
      <c r="I39" s="335"/>
      <c r="J39" s="335"/>
      <c r="K39" s="335"/>
      <c r="L39" s="335"/>
      <c r="M39" s="335"/>
      <c r="N39" s="335"/>
      <c r="O39" s="336"/>
      <c r="Q39" s="344" t="s">
        <v>272</v>
      </c>
      <c r="R39" s="344"/>
      <c r="S39" s="344"/>
      <c r="T39" s="344"/>
      <c r="U39" s="344"/>
      <c r="V39" s="352">
        <f>V35-V38</f>
        <v>4</v>
      </c>
      <c r="W39" s="352"/>
      <c r="X39" s="352"/>
      <c r="Y39" s="47"/>
      <c r="Z39" s="359"/>
      <c r="AA39" s="359"/>
      <c r="AB39" s="359"/>
      <c r="AC39" s="138"/>
      <c r="AD39" s="359"/>
      <c r="AE39" s="359"/>
      <c r="AF39" s="359"/>
      <c r="AG39" s="101"/>
      <c r="AH39" s="81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</row>
    <row r="40" spans="1:54" s="12" customFormat="1" ht="39.950000000000003" customHeight="1" thickBot="1" x14ac:dyDescent="0.3">
      <c r="A40" s="60"/>
      <c r="B40" s="60"/>
      <c r="C40" s="60" t="s">
        <v>56</v>
      </c>
      <c r="D40" s="60"/>
      <c r="E40" s="60"/>
      <c r="F40" s="61"/>
      <c r="G40" s="62"/>
      <c r="H40" s="67"/>
      <c r="I40" s="67"/>
      <c r="J40" s="67"/>
      <c r="K40" s="67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</row>
    <row r="41" spans="1:54" ht="39.950000000000003" customHeight="1" thickBot="1" x14ac:dyDescent="0.3">
      <c r="A41" s="323" t="s">
        <v>69</v>
      </c>
      <c r="B41" s="324"/>
      <c r="C41" s="324"/>
      <c r="D41" s="324"/>
      <c r="E41" s="325"/>
      <c r="F41"/>
      <c r="G41" s="320" t="s">
        <v>70</v>
      </c>
      <c r="H41" s="321"/>
      <c r="I41" s="321"/>
      <c r="J41" s="321"/>
      <c r="K41" s="322"/>
      <c r="L41" s="48"/>
      <c r="M41" s="320" t="s">
        <v>37</v>
      </c>
      <c r="N41" s="321"/>
      <c r="O41" s="321"/>
      <c r="P41" s="321"/>
      <c r="Q41" s="322"/>
      <c r="R41" s="48"/>
      <c r="S41" s="320" t="s">
        <v>37</v>
      </c>
      <c r="T41" s="321"/>
      <c r="U41" s="321"/>
      <c r="V41" s="321"/>
      <c r="W41" s="322"/>
      <c r="Y41" s="320" t="s">
        <v>37</v>
      </c>
      <c r="Z41" s="321"/>
      <c r="AA41" s="321"/>
      <c r="AB41" s="321"/>
      <c r="AC41" s="322"/>
      <c r="AD41"/>
      <c r="AE41" s="320" t="s">
        <v>37</v>
      </c>
      <c r="AF41" s="321"/>
      <c r="AG41" s="321"/>
      <c r="AH41" s="321"/>
      <c r="AI41" s="322"/>
    </row>
    <row r="42" spans="1:54" ht="39.950000000000003" customHeight="1" x14ac:dyDescent="0.25">
      <c r="A42" s="375">
        <f>SUM(J42:K45,P42:Q45,V42:W45,AB42:AC45,AH42:AI45)+A45</f>
        <v>1056</v>
      </c>
      <c r="B42" s="376"/>
      <c r="C42" s="376"/>
      <c r="D42" s="376"/>
      <c r="E42" s="377"/>
      <c r="F42"/>
      <c r="G42" s="302" t="s">
        <v>116</v>
      </c>
      <c r="H42" s="303"/>
      <c r="I42" s="303"/>
      <c r="J42" s="304">
        <v>64</v>
      </c>
      <c r="K42" s="304"/>
      <c r="L42" s="102"/>
      <c r="M42" s="294" t="s">
        <v>406</v>
      </c>
      <c r="N42" s="305"/>
      <c r="O42" s="306"/>
      <c r="P42" s="297">
        <v>32</v>
      </c>
      <c r="Q42" s="298"/>
      <c r="R42" s="102"/>
      <c r="S42" s="294" t="s">
        <v>416</v>
      </c>
      <c r="T42" s="305"/>
      <c r="U42" s="306"/>
      <c r="V42" s="297">
        <v>50</v>
      </c>
      <c r="W42" s="298"/>
      <c r="Y42" s="302" t="s">
        <v>129</v>
      </c>
      <c r="Z42" s="302"/>
      <c r="AA42" s="302"/>
      <c r="AB42" s="310">
        <v>56</v>
      </c>
      <c r="AC42" s="311"/>
      <c r="AD42"/>
      <c r="AE42" s="294" t="s">
        <v>358</v>
      </c>
      <c r="AF42" s="295"/>
      <c r="AG42" s="296"/>
      <c r="AH42" s="297">
        <v>68</v>
      </c>
      <c r="AI42" s="298"/>
    </row>
    <row r="43" spans="1:54" ht="39.950000000000003" customHeight="1" thickBot="1" x14ac:dyDescent="0.3">
      <c r="A43"/>
      <c r="B43"/>
      <c r="C43"/>
      <c r="D43"/>
      <c r="E43"/>
      <c r="F43"/>
      <c r="G43" s="294" t="s">
        <v>408</v>
      </c>
      <c r="H43" s="305"/>
      <c r="I43" s="306"/>
      <c r="J43" s="304">
        <v>64</v>
      </c>
      <c r="K43" s="304"/>
      <c r="L43" s="102"/>
      <c r="M43" s="294"/>
      <c r="N43" s="305"/>
      <c r="O43" s="306"/>
      <c r="P43" s="297"/>
      <c r="Q43" s="298"/>
      <c r="R43" s="102"/>
      <c r="S43" s="294" t="s">
        <v>415</v>
      </c>
      <c r="T43" s="305"/>
      <c r="U43" s="306"/>
      <c r="V43" s="297">
        <v>105</v>
      </c>
      <c r="W43" s="298"/>
      <c r="Y43" s="302" t="s">
        <v>359</v>
      </c>
      <c r="Z43" s="302"/>
      <c r="AA43" s="302"/>
      <c r="AB43" s="304">
        <v>34</v>
      </c>
      <c r="AC43" s="304"/>
      <c r="AD43"/>
      <c r="AE43" s="294" t="s">
        <v>320</v>
      </c>
      <c r="AF43" s="295"/>
      <c r="AG43" s="296"/>
      <c r="AH43" s="297">
        <v>47</v>
      </c>
      <c r="AI43" s="298"/>
    </row>
    <row r="44" spans="1:54" ht="39.950000000000003" customHeight="1" thickBot="1" x14ac:dyDescent="0.3">
      <c r="A44" s="323" t="s">
        <v>275</v>
      </c>
      <c r="B44" s="324"/>
      <c r="C44" s="324"/>
      <c r="D44" s="324"/>
      <c r="E44" s="325"/>
      <c r="F44"/>
      <c r="G44" s="307" t="s">
        <v>407</v>
      </c>
      <c r="H44" s="308"/>
      <c r="I44" s="309"/>
      <c r="J44" s="310">
        <v>64</v>
      </c>
      <c r="K44" s="311"/>
      <c r="L44" s="102"/>
      <c r="M44" s="294" t="s">
        <v>413</v>
      </c>
      <c r="N44" s="305"/>
      <c r="O44" s="306"/>
      <c r="P44" s="297">
        <v>20</v>
      </c>
      <c r="Q44" s="298"/>
      <c r="R44" s="102"/>
      <c r="S44" s="294"/>
      <c r="T44" s="295"/>
      <c r="U44" s="296"/>
      <c r="V44" s="297"/>
      <c r="W44" s="298"/>
      <c r="Y44" s="372" t="s">
        <v>242</v>
      </c>
      <c r="Z44" s="373"/>
      <c r="AA44" s="374"/>
      <c r="AB44" s="297">
        <v>34</v>
      </c>
      <c r="AC44" s="298"/>
      <c r="AD44"/>
      <c r="AE44" s="294" t="s">
        <v>357</v>
      </c>
      <c r="AF44" s="295"/>
      <c r="AG44" s="296"/>
      <c r="AH44" s="297">
        <v>24</v>
      </c>
      <c r="AI44" s="298"/>
    </row>
    <row r="45" spans="1:54" ht="39.950000000000003" customHeight="1" x14ac:dyDescent="0.25">
      <c r="A45" s="378">
        <v>295</v>
      </c>
      <c r="B45" s="379"/>
      <c r="C45" s="379"/>
      <c r="D45" s="379"/>
      <c r="E45" s="380"/>
      <c r="F45"/>
      <c r="G45" s="294" t="s">
        <v>362</v>
      </c>
      <c r="H45" s="305"/>
      <c r="I45" s="306"/>
      <c r="J45" s="310">
        <v>32</v>
      </c>
      <c r="K45" s="311"/>
      <c r="L45" s="102"/>
      <c r="M45" s="312" t="s">
        <v>414</v>
      </c>
      <c r="N45" s="308"/>
      <c r="O45" s="309"/>
      <c r="P45" s="297">
        <v>10</v>
      </c>
      <c r="Q45" s="298"/>
      <c r="R45" s="102"/>
      <c r="S45" s="294" t="s">
        <v>417</v>
      </c>
      <c r="T45" s="305"/>
      <c r="U45" s="306"/>
      <c r="V45" s="297">
        <v>4</v>
      </c>
      <c r="W45" s="298"/>
      <c r="Y45" s="312" t="s">
        <v>309</v>
      </c>
      <c r="Z45" s="308"/>
      <c r="AA45" s="309"/>
      <c r="AB45" s="297">
        <v>32</v>
      </c>
      <c r="AC45" s="298"/>
      <c r="AD45"/>
      <c r="AE45" s="299" t="s">
        <v>356</v>
      </c>
      <c r="AF45" s="300"/>
      <c r="AG45" s="301"/>
      <c r="AH45" s="370">
        <v>21</v>
      </c>
      <c r="AI45" s="371"/>
    </row>
    <row r="46" spans="1:54" ht="39.950000000000003" customHeight="1" x14ac:dyDescent="0.25">
      <c r="A46"/>
      <c r="B46"/>
      <c r="C46"/>
      <c r="D46"/>
      <c r="E46" s="68"/>
      <c r="F46" s="68"/>
      <c r="AI46" s="8"/>
    </row>
  </sheetData>
  <sortState xmlns:xlrd2="http://schemas.microsoft.com/office/spreadsheetml/2017/richdata2" ref="A4:AF29">
    <sortCondition ref="AC4:AC29"/>
  </sortState>
  <mergeCells count="106">
    <mergeCell ref="AD34:AF34"/>
    <mergeCell ref="AE41:AI41"/>
    <mergeCell ref="AD2:AE2"/>
    <mergeCell ref="AG2:AI2"/>
    <mergeCell ref="AB1:AC1"/>
    <mergeCell ref="AB2:AC2"/>
    <mergeCell ref="C3:D3"/>
    <mergeCell ref="AH44:AI44"/>
    <mergeCell ref="AH45:AI45"/>
    <mergeCell ref="Y42:AA42"/>
    <mergeCell ref="AB42:AC42"/>
    <mergeCell ref="Y43:AA43"/>
    <mergeCell ref="AB43:AC43"/>
    <mergeCell ref="Y44:AA44"/>
    <mergeCell ref="AB44:AC44"/>
    <mergeCell ref="A42:E42"/>
    <mergeCell ref="A44:E44"/>
    <mergeCell ref="A45:E45"/>
    <mergeCell ref="V43:W43"/>
    <mergeCell ref="G43:I43"/>
    <mergeCell ref="J43:K43"/>
    <mergeCell ref="AD35:AF35"/>
    <mergeCell ref="AD36:AF36"/>
    <mergeCell ref="Z34:AB34"/>
    <mergeCell ref="V37:X37"/>
    <mergeCell ref="V38:X38"/>
    <mergeCell ref="V39:X39"/>
    <mergeCell ref="S43:U43"/>
    <mergeCell ref="S42:U42"/>
    <mergeCell ref="P43:Q43"/>
    <mergeCell ref="Z1:AA1"/>
    <mergeCell ref="Y41:AC41"/>
    <mergeCell ref="Z35:AB35"/>
    <mergeCell ref="Z36:AB36"/>
    <mergeCell ref="Z2:AA2"/>
    <mergeCell ref="Z37:AB37"/>
    <mergeCell ref="Z38:AB38"/>
    <mergeCell ref="Z39:AB39"/>
    <mergeCell ref="Z33:AG33"/>
    <mergeCell ref="AD37:AF37"/>
    <mergeCell ref="AD38:AF38"/>
    <mergeCell ref="AD39:AF39"/>
    <mergeCell ref="S41:W41"/>
    <mergeCell ref="Q37:U37"/>
    <mergeCell ref="A33:D33"/>
    <mergeCell ref="E33:F33"/>
    <mergeCell ref="E34:F34"/>
    <mergeCell ref="E35:F35"/>
    <mergeCell ref="G45:I45"/>
    <mergeCell ref="J45:K45"/>
    <mergeCell ref="M45:O45"/>
    <mergeCell ref="P45:Q45"/>
    <mergeCell ref="S45:U45"/>
    <mergeCell ref="H33:K33"/>
    <mergeCell ref="L33:O33"/>
    <mergeCell ref="Q34:U34"/>
    <mergeCell ref="Q35:U35"/>
    <mergeCell ref="Q33:X33"/>
    <mergeCell ref="V42:W42"/>
    <mergeCell ref="E36:F36"/>
    <mergeCell ref="A34:B34"/>
    <mergeCell ref="C34:D34"/>
    <mergeCell ref="C35:D35"/>
    <mergeCell ref="C36:D36"/>
    <mergeCell ref="A36:B36"/>
    <mergeCell ref="V34:X34"/>
    <mergeCell ref="V35:X35"/>
    <mergeCell ref="V36:X36"/>
    <mergeCell ref="A35:B35"/>
    <mergeCell ref="H34:I34"/>
    <mergeCell ref="J34:K34"/>
    <mergeCell ref="L34:O34"/>
    <mergeCell ref="H35:I35"/>
    <mergeCell ref="J35:K35"/>
    <mergeCell ref="L35:O35"/>
    <mergeCell ref="M41:Q41"/>
    <mergeCell ref="G41:K41"/>
    <mergeCell ref="A41:E41"/>
    <mergeCell ref="H36:I36"/>
    <mergeCell ref="J36:K36"/>
    <mergeCell ref="L36:O36"/>
    <mergeCell ref="H38:O38"/>
    <mergeCell ref="H39:O39"/>
    <mergeCell ref="Q36:U36"/>
    <mergeCell ref="Q38:U38"/>
    <mergeCell ref="Q39:U39"/>
    <mergeCell ref="AE42:AG42"/>
    <mergeCell ref="AH42:AI42"/>
    <mergeCell ref="AE43:AG43"/>
    <mergeCell ref="AH43:AI43"/>
    <mergeCell ref="AE44:AG44"/>
    <mergeCell ref="AE45:AG45"/>
    <mergeCell ref="G42:I42"/>
    <mergeCell ref="J42:K42"/>
    <mergeCell ref="M42:O42"/>
    <mergeCell ref="P42:Q42"/>
    <mergeCell ref="V45:W45"/>
    <mergeCell ref="G44:I44"/>
    <mergeCell ref="J44:K44"/>
    <mergeCell ref="M44:O44"/>
    <mergeCell ref="P44:Q44"/>
    <mergeCell ref="S44:U44"/>
    <mergeCell ref="V44:W44"/>
    <mergeCell ref="M43:O43"/>
    <mergeCell ref="Y45:AA45"/>
    <mergeCell ref="AB45:AC45"/>
  </mergeCells>
  <printOptions horizontalCentered="1"/>
  <pageMargins left="0.2" right="0.2" top="0.5" bottom="0.5" header="0.3" footer="0.3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Information</vt:lpstr>
      <vt:lpstr>PRINT</vt:lpstr>
      <vt:lpstr>Scorecard</vt:lpstr>
      <vt:lpstr>Score Sheet</vt:lpstr>
      <vt:lpstr>PRINT!Print_Area</vt:lpstr>
      <vt:lpstr>'Score Sheet'!Print_Area</vt:lpstr>
      <vt:lpstr>Scorecard!Print_Area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Quinn</dc:creator>
  <cp:lastModifiedBy>Christopher Quinn</cp:lastModifiedBy>
  <cp:lastPrinted>2021-06-19T11:19:16Z</cp:lastPrinted>
  <dcterms:created xsi:type="dcterms:W3CDTF">2017-05-12T13:16:37Z</dcterms:created>
  <dcterms:modified xsi:type="dcterms:W3CDTF">2021-06-19T11:19:38Z</dcterms:modified>
</cp:coreProperties>
</file>